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tabRatio="809" activeTab="0"/>
  </bookViews>
  <sheets>
    <sheet name="с 01.05.2016" sheetId="1" r:id="rId1"/>
  </sheets>
  <definedNames>
    <definedName name="_xlnm.Print_Area" localSheetId="0">'с 01.05.2016'!$A$1:$D$645</definedName>
  </definedNames>
  <calcPr fullCalcOnLoad="1"/>
</workbook>
</file>

<file path=xl/sharedStrings.xml><?xml version="1.0" encoding="utf-8"?>
<sst xmlns="http://schemas.openxmlformats.org/spreadsheetml/2006/main" count="1636" uniqueCount="1228">
  <si>
    <r>
      <t xml:space="preserve">3. </t>
    </r>
    <r>
      <rPr>
        <sz val="14"/>
        <color indexed="8"/>
        <rFont val="Times New Roman"/>
        <family val="1"/>
      </rPr>
      <t xml:space="preserve">  Работы в организациях пищевой промышленности, молочных и раздаточных пунктах, на базах и складах продовольственных товаров, где имеется контакт с пищевыми продуктами в процессе их производства, хранения, реализации, в том числе работы по санитарной обработке и ремонту инвентаря, оборудования, а также работы, где имеется контакт, с пищевыми продуктами при транспортировке их на всех видах транспорта.                                                                                                                                                                   4</t>
    </r>
    <r>
      <rPr>
        <b/>
        <sz val="14"/>
        <color indexed="8"/>
        <rFont val="Times New Roman"/>
        <family val="1"/>
      </rPr>
      <t>.</t>
    </r>
    <r>
      <rPr>
        <sz val="14"/>
        <color indexed="8"/>
        <rFont val="Times New Roman"/>
        <family val="1"/>
      </rPr>
      <t xml:space="preserve">   Работы в организациях общественного питания, торговли, буфетах, на пищеблоках, в том числе на транспорте.</t>
    </r>
  </si>
  <si>
    <r>
      <t xml:space="preserve">5. </t>
    </r>
    <r>
      <rPr>
        <sz val="14"/>
        <color indexed="8"/>
        <rFont val="Times New Roman"/>
        <family val="1"/>
      </rPr>
      <t xml:space="preserve">  Работы в организациях пищевой промышленности, молочных и раздаточных пунктах, на базах и складах продовольственных товаров, где имеется контакт с пищевыми продуктами в процессе их производства, хранения, реализации, в том числе работы по санитарной обработке и ремонту инвентаря, оборудования, а также работы, где имеется контакт, с пищевыми продуктами при транспортировке их на всех видах транспорта.                                                                                                                                                             6</t>
    </r>
    <r>
      <rPr>
        <b/>
        <sz val="14"/>
        <color indexed="8"/>
        <rFont val="Times New Roman"/>
        <family val="1"/>
      </rPr>
      <t>.</t>
    </r>
    <r>
      <rPr>
        <sz val="14"/>
        <color indexed="8"/>
        <rFont val="Times New Roman"/>
        <family val="1"/>
      </rPr>
      <t xml:space="preserve">   Работы в организациях общественного питания, торговли, буфетах, на пищеблоках, в том числе на транспорте.</t>
    </r>
  </si>
  <si>
    <r>
      <t>7.</t>
    </r>
    <r>
      <rPr>
        <sz val="14"/>
        <color indexed="8"/>
        <rFont val="Times New Roman"/>
        <family val="1"/>
      </rPr>
      <t xml:space="preserve">   Работы, выполняемые учащимися образовательных организаций общего и профессионального образования перед началом и в период прохождения практики в организациях, работники которых подлежат медицинским осмортрам (обследованиям)</t>
    </r>
  </si>
  <si>
    <r>
      <t>8.</t>
    </r>
    <r>
      <rPr>
        <sz val="14"/>
        <color indexed="8"/>
        <rFont val="Times New Roman"/>
        <family val="1"/>
      </rPr>
      <t xml:space="preserve">   Работы, выполняемые учащимися образовательных организаций общего и профессионального образования перед началом и в период прохождения практики в организациях, работники которых подлежат медицинским осмотрам (обследованиям)</t>
    </r>
  </si>
  <si>
    <r>
      <t>9.</t>
    </r>
    <r>
      <rPr>
        <sz val="14"/>
        <color indexed="8"/>
        <rFont val="Times New Roman"/>
        <family val="1"/>
      </rPr>
      <t xml:space="preserve">   Работы медицинского персонала лечебно-профилактических учреждений, а также родильных домов (отделений), детских больниц (отделений), детских поликлиник, отделений патологии новорожденных, недоношенных.</t>
    </r>
  </si>
  <si>
    <r>
      <t>10.</t>
    </r>
    <r>
      <rPr>
        <sz val="14"/>
        <color indexed="8"/>
        <rFont val="Times New Roman"/>
        <family val="1"/>
      </rPr>
      <t xml:space="preserve">   Работы медицинского персонала лечебно-профилактических учреждений, а также родильных домов (отделений), детских больниц (отделений), детских поликлиник, отделений патологии новорожденных, недоношенных.</t>
    </r>
  </si>
  <si>
    <r>
      <t>11.</t>
    </r>
    <r>
      <rPr>
        <sz val="14"/>
        <color indexed="8"/>
        <rFont val="Times New Roman"/>
        <family val="1"/>
      </rPr>
      <t xml:space="preserve">   Работы в образовательных организациях всех типов и видов, а также детских организациях, не осуществляющих образовательную деятельность (спортивные секции, творческие, досуговые детские организации и т.п.)                                                                                                                                                             12</t>
    </r>
    <r>
      <rPr>
        <b/>
        <sz val="14"/>
        <color indexed="8"/>
        <rFont val="Times New Roman"/>
        <family val="1"/>
      </rPr>
      <t xml:space="preserve">.   </t>
    </r>
    <r>
      <rPr>
        <sz val="14"/>
        <color indexed="8"/>
        <rFont val="Times New Roman"/>
        <family val="1"/>
      </rPr>
      <t>Работы в организациях медицинской промышленности и аптечной сети, связанные с изготовлением, расфасовкой и реализацией лекарственных средств.</t>
    </r>
  </si>
  <si>
    <r>
      <t>12.</t>
    </r>
    <r>
      <rPr>
        <sz val="14"/>
        <color indexed="8"/>
        <rFont val="Times New Roman"/>
        <family val="1"/>
      </rPr>
      <t xml:space="preserve">   Работы в дошкольных образовательных организациях, домах ребенка, организациях для детей-сирот и детей, оставшихся без попечения родителей (лиц, их заменяющих), образовательных организациях интернатного типа, оздоровительных образовательных организациях, в том числе санаторного типа, детских санаториях, круглогодичных лагерях отдыха, а также социальных приютах и домах престарелых.</t>
    </r>
  </si>
  <si>
    <r>
      <t xml:space="preserve">13.   </t>
    </r>
    <r>
      <rPr>
        <sz val="14"/>
        <color indexed="8"/>
        <rFont val="Times New Roman"/>
        <family val="1"/>
      </rPr>
      <t>Работы в организациях бытового обслуживания</t>
    </r>
    <r>
      <rPr>
        <b/>
        <sz val="14"/>
        <color indexed="8"/>
        <rFont val="Times New Roman"/>
        <family val="1"/>
      </rPr>
      <t xml:space="preserve"> (</t>
    </r>
    <r>
      <rPr>
        <sz val="14"/>
        <color indexed="8"/>
        <rFont val="Times New Roman"/>
        <family val="1"/>
      </rPr>
      <t xml:space="preserve">банщики, работники душевых, парикмахерских)   </t>
    </r>
  </si>
  <si>
    <t>Флебэктомия при варикозной болезни</t>
  </si>
  <si>
    <t>Грыжесечение при паховой грыже</t>
  </si>
  <si>
    <t>Операция при варикоцелле</t>
  </si>
  <si>
    <t>Операции при водянке яичка</t>
  </si>
  <si>
    <t>Операции при вальгусной деформации 1 пальца стопы</t>
  </si>
  <si>
    <t>Операции при контрактуре Дюпюитрена</t>
  </si>
  <si>
    <t>Шов сухожилия разгибателей пальцев</t>
  </si>
  <si>
    <t>Остеосинтез костей кисти при переломах</t>
  </si>
  <si>
    <t>Операции при фимозе</t>
  </si>
  <si>
    <t>Аутодермопластика при гранулирующих ранах</t>
  </si>
  <si>
    <t>Марсупиализация барталиновых желез</t>
  </si>
  <si>
    <t>Биопсия индометрии</t>
  </si>
  <si>
    <t>Эхокардиография с допплеровским анализом</t>
  </si>
  <si>
    <t>Печень и желчный пузырь</t>
  </si>
  <si>
    <t>Желчный пузырь с определением функции</t>
  </si>
  <si>
    <t>Поджелудочная железа</t>
  </si>
  <si>
    <t>Почки и надпочечники</t>
  </si>
  <si>
    <t>Селезенка</t>
  </si>
  <si>
    <t>Мочевой пузырь с определением остаточной мочи</t>
  </si>
  <si>
    <t>Исследования при беременности</t>
  </si>
  <si>
    <t>Молочная железа</t>
  </si>
  <si>
    <t>Щитовидная железа</t>
  </si>
  <si>
    <t>Комплексное исследование:</t>
  </si>
  <si>
    <t>Простата, мочевой пузырь</t>
  </si>
  <si>
    <t>Ультрозвуковая гистеросальпингография (эхогидротубация)</t>
  </si>
  <si>
    <t>Почки,мочевой пузырь и надпочечники</t>
  </si>
  <si>
    <t>Гинекологическое обследование</t>
  </si>
  <si>
    <t>№ п/п</t>
  </si>
  <si>
    <t>ЭКГ м/о на предприятии</t>
  </si>
  <si>
    <t>ЭКГ на дому</t>
  </si>
  <si>
    <t>Реоэнцефалография 1</t>
  </si>
  <si>
    <t>ФКГ для детей младше 7 лет</t>
  </si>
  <si>
    <t>ФКГ для детей старше 7 лет</t>
  </si>
  <si>
    <t>ЭКГ для детей младше 7 лет</t>
  </si>
  <si>
    <t>ЭКГ для детей старше 7 лет</t>
  </si>
  <si>
    <t>Первичное обследование + ИФА</t>
  </si>
  <si>
    <t>Лечение острой гонореи</t>
  </si>
  <si>
    <t>Лечение хронической гонореи</t>
  </si>
  <si>
    <t>Лчение трихомониаза (свежий)</t>
  </si>
  <si>
    <t>Лечение негонококковго уретрита</t>
  </si>
  <si>
    <t>Репозиция</t>
  </si>
  <si>
    <t>Пункция суставов</t>
  </si>
  <si>
    <t>Воротник Шанца</t>
  </si>
  <si>
    <t>Снятие повязок с голени, стопы</t>
  </si>
  <si>
    <t>Подгипсовка гипсовых повязок</t>
  </si>
  <si>
    <t>Рассечение гипсовых повязок</t>
  </si>
  <si>
    <t>Рентгеноскопия органов грудной клетки</t>
  </si>
  <si>
    <t>Ретгенография гортани</t>
  </si>
  <si>
    <t>Ирригоскопия</t>
  </si>
  <si>
    <t>Рентгенография черепа в двух проекциях</t>
  </si>
  <si>
    <t>Р-графия нижней челюсти</t>
  </si>
  <si>
    <t>Р-графия носа</t>
  </si>
  <si>
    <t>Р-графия височной кости</t>
  </si>
  <si>
    <t>Р-графия ключицы</t>
  </si>
  <si>
    <t>Р-графия лопатки в двух проекциях</t>
  </si>
  <si>
    <t>шейного</t>
  </si>
  <si>
    <t>поясничного</t>
  </si>
  <si>
    <t>Р-графия костей таза</t>
  </si>
  <si>
    <t>Флюорография</t>
  </si>
  <si>
    <t>Р-графия ребер с аутокомпрессией во время дыхания</t>
  </si>
  <si>
    <t>Р-графия суставов</t>
  </si>
  <si>
    <t>Урография ортостатическая</t>
  </si>
  <si>
    <t>Гистеросальпингография</t>
  </si>
  <si>
    <t>Фистулография</t>
  </si>
  <si>
    <t>Обзорная р-графия молочных желез в прямой и косой проекциях</t>
  </si>
  <si>
    <t>Обзорная р-графия молочных желез в одной проекции</t>
  </si>
  <si>
    <t>Прицельная р-графия молочной железы</t>
  </si>
  <si>
    <t>Рентгенография мягких тканей подмышечных областей</t>
  </si>
  <si>
    <t>Операция по поводу гинекомастии</t>
  </si>
  <si>
    <t>Удаление халазиона</t>
  </si>
  <si>
    <t>Удаление птеригиума</t>
  </si>
  <si>
    <t>Удаление олеогранулем</t>
  </si>
  <si>
    <t>УЗИ внутренних органов плода (скрининг)</t>
  </si>
  <si>
    <t>печень ,желчный пузырь,поджелудочная железа, селезенка</t>
  </si>
  <si>
    <t>Операция по поводу доброкачественных опухолей размером от 3 до 6 см.</t>
  </si>
  <si>
    <t>Операция по поводу короткой уздечки головки полового члена</t>
  </si>
  <si>
    <t>Прицельная р-графия молочной железы с прямым увеличением изображения</t>
  </si>
  <si>
    <t>Наименование услуг</t>
  </si>
  <si>
    <t>Ультразвуковые исследования:</t>
  </si>
  <si>
    <t>1.1</t>
  </si>
  <si>
    <t>1.2</t>
  </si>
  <si>
    <t>1.3</t>
  </si>
  <si>
    <t>1.4</t>
  </si>
  <si>
    <t>1.5</t>
  </si>
  <si>
    <t>1.6</t>
  </si>
  <si>
    <t>1.7</t>
  </si>
  <si>
    <t>1.8</t>
  </si>
  <si>
    <t>Женские половые органы при гинекологических заболеваниях</t>
  </si>
  <si>
    <t>1.9</t>
  </si>
  <si>
    <t>1.10</t>
  </si>
  <si>
    <t>1.11</t>
  </si>
  <si>
    <t>1.12</t>
  </si>
  <si>
    <t>Лимфатические узлы</t>
  </si>
  <si>
    <t>1.13</t>
  </si>
  <si>
    <t>1.14</t>
  </si>
  <si>
    <t>Мягкие ткани</t>
  </si>
  <si>
    <t>1.15</t>
  </si>
  <si>
    <t>Плевральная полость</t>
  </si>
  <si>
    <t>1.16</t>
  </si>
  <si>
    <t>Предстательная железа, яички</t>
  </si>
  <si>
    <t>1.17</t>
  </si>
  <si>
    <t>Допплерометрия сосудов со спектральным анализом в постоянноволновом режиме</t>
  </si>
  <si>
    <t>1.18</t>
  </si>
  <si>
    <t>1.18.1</t>
  </si>
  <si>
    <t>Почки, мочевой пузырь</t>
  </si>
  <si>
    <t>1.18.2</t>
  </si>
  <si>
    <t>1.18.3</t>
  </si>
  <si>
    <t>1.18.4</t>
  </si>
  <si>
    <t>УЗИ детей:</t>
  </si>
  <si>
    <t>Печень, желчный пузырь, селезенка</t>
  </si>
  <si>
    <t>Почки, мочевой пузырь и надпочечники</t>
  </si>
  <si>
    <t>2</t>
  </si>
  <si>
    <t>Отделение восстановительного лечения:</t>
  </si>
  <si>
    <t>Прием врача физиотерапевта</t>
  </si>
  <si>
    <t>2.2</t>
  </si>
  <si>
    <t>Физиотерапевтические процедуры (1 сеанс) :</t>
  </si>
  <si>
    <t>2.2.1</t>
  </si>
  <si>
    <t>Гальванизация</t>
  </si>
  <si>
    <t>2.2.2</t>
  </si>
  <si>
    <t>Электрофорез</t>
  </si>
  <si>
    <t>Электрофорез полостной (ухо, нос)</t>
  </si>
  <si>
    <t>СМТ терапия</t>
  </si>
  <si>
    <t>СМТ терапия с применением салфеток</t>
  </si>
  <si>
    <t>ДДТ терапия с применением салфеток</t>
  </si>
  <si>
    <t>Электрофорез с применением салфеток</t>
  </si>
  <si>
    <t>Ультрафонофорез с применением крема, геля</t>
  </si>
  <si>
    <t>Ингаляция с применением соли, криссталов, аромаэмульсии, растворов</t>
  </si>
  <si>
    <t>Массаж с применением крема</t>
  </si>
  <si>
    <t>Массаж с применением масла</t>
  </si>
  <si>
    <t>УВЧ терапия</t>
  </si>
  <si>
    <t>УФО облучение</t>
  </si>
  <si>
    <t>Ультразвуковая терапия</t>
  </si>
  <si>
    <t>Фонофорез</t>
  </si>
  <si>
    <t>ДДТ</t>
  </si>
  <si>
    <t>Электросон</t>
  </si>
  <si>
    <t>Магнитная терапия на аппарате "Полюс"</t>
  </si>
  <si>
    <t>Индуктотерапия</t>
  </si>
  <si>
    <t>Парафиновые аппликации</t>
  </si>
  <si>
    <t>Электростимуляция мышц</t>
  </si>
  <si>
    <t>Дарсонвализация</t>
  </si>
  <si>
    <t>Иглорефлексотерапия</t>
  </si>
  <si>
    <t>Иглорефлексотерапия корпоральная</t>
  </si>
  <si>
    <t>Иглорефлексотерапия аурикулярная</t>
  </si>
  <si>
    <t>Краниорефлексотерапия</t>
  </si>
  <si>
    <t>СУДжок терапия</t>
  </si>
  <si>
    <t>Небулайзерная терапия</t>
  </si>
  <si>
    <t>Биотронсветотерапия</t>
  </si>
  <si>
    <t>Лазеротерапия</t>
  </si>
  <si>
    <t>Динамометрия</t>
  </si>
  <si>
    <t>Гирудотерапия:</t>
  </si>
  <si>
    <t xml:space="preserve">  1 пиявка</t>
  </si>
  <si>
    <t xml:space="preserve">  3 пиявки</t>
  </si>
  <si>
    <t xml:space="preserve">  5 пиявок</t>
  </si>
  <si>
    <t xml:space="preserve">  7 пиявок</t>
  </si>
  <si>
    <t xml:space="preserve">  10 пиявок</t>
  </si>
  <si>
    <t>Массаж:</t>
  </si>
  <si>
    <t>Массаж головы</t>
  </si>
  <si>
    <t>Массаж шеи</t>
  </si>
  <si>
    <t>Массаж плечевого сустава</t>
  </si>
  <si>
    <t>Массаж локтевого сустава</t>
  </si>
  <si>
    <t>Массаж лучезапястного сустава</t>
  </si>
  <si>
    <t>Массаж кисти и предплечья</t>
  </si>
  <si>
    <t>Массаж мышц передней брюшной стенки</t>
  </si>
  <si>
    <t>Массаж поясничнокрестцовой области</t>
  </si>
  <si>
    <t>Массаж коленного сустава</t>
  </si>
  <si>
    <t>Массаж голеностопного сустава</t>
  </si>
  <si>
    <t>Массаж стопы и голени</t>
  </si>
  <si>
    <t>Массаж воротниковой зоны</t>
  </si>
  <si>
    <t>Массаж верхней конечности</t>
  </si>
  <si>
    <t>Массаж спины</t>
  </si>
  <si>
    <t>Сегментарный массаж поясничнокрестцовой области</t>
  </si>
  <si>
    <t>Массаж  нижней конечности</t>
  </si>
  <si>
    <t>Надплечья и области лопатки</t>
  </si>
  <si>
    <t>Массаж шейногрудного отдела позвоночника</t>
  </si>
  <si>
    <t xml:space="preserve">Массаж нижней конечности и поясницы                               </t>
  </si>
  <si>
    <t xml:space="preserve">Массаж области грудной клетки (области передней поверхности грудной клетки, от передних надплечий, до реберных дуг и области спины, от 7 ш.п. до 1 поясничного позвонка)                   </t>
  </si>
  <si>
    <t>Массаж области позвоночника (область задней поверхности шеи, спины и поясничнокрестцовой области от левой до правой задней аксилярной линии)</t>
  </si>
  <si>
    <t>Общий массаж (дети грудного и младшего дошкольного возраста)</t>
  </si>
  <si>
    <t>3</t>
  </si>
  <si>
    <t>3.1</t>
  </si>
  <si>
    <t>Исследование мочи:</t>
  </si>
  <si>
    <t>Определение количества, цвета, прозрачности, наличие осадка, относительной плотности, реакции (РH)</t>
  </si>
  <si>
    <t>Проба Зимницкого</t>
  </si>
  <si>
    <t>Проба Нечипоренко</t>
  </si>
  <si>
    <t>Обнаружение уробелиновых тел экспресс тестом</t>
  </si>
  <si>
    <t>Обнаружение глюкозы экспресс тестом</t>
  </si>
  <si>
    <t>Обнаружение кетоновых тел экспресс тестом</t>
  </si>
  <si>
    <t>Обнаружение билирубина, реакция Фуше</t>
  </si>
  <si>
    <t>Определение микроальбуминов</t>
  </si>
  <si>
    <t>Микроскопическое исследование осадка</t>
  </si>
  <si>
    <t>3.2</t>
  </si>
  <si>
    <t>Исследование мокроты:</t>
  </si>
  <si>
    <t>3.2.1</t>
  </si>
  <si>
    <t>Определение количества, цвета, характера, консистенции запаха</t>
  </si>
  <si>
    <t>3.2.2</t>
  </si>
  <si>
    <t>Микроскопическое исследование в окрашенном препарате</t>
  </si>
  <si>
    <t>3.2.3</t>
  </si>
  <si>
    <t>Исследование кала:</t>
  </si>
  <si>
    <t>Определение цвета, формы, запаха, примесей, слизи, РН</t>
  </si>
  <si>
    <t>Обнаружение крови бензидиновой пробой</t>
  </si>
  <si>
    <t>Микроскопическое исследование 3 препаратов на пищевые остатки, слизь, эритроциты, лейкоциты, эпителий и д.р.</t>
  </si>
  <si>
    <t>Обнаружение простейших</t>
  </si>
  <si>
    <t>Обнаружение яиц гельминтов  метод Като</t>
  </si>
  <si>
    <t>Исследование соскоба на энтеробиоз</t>
  </si>
  <si>
    <t>Мазок на флору:</t>
  </si>
  <si>
    <t>1  локализация</t>
  </si>
  <si>
    <t>2 локализации</t>
  </si>
  <si>
    <t>3 локализации</t>
  </si>
  <si>
    <t>3.3</t>
  </si>
  <si>
    <t>Гематологические исследования:</t>
  </si>
  <si>
    <t>3.3.1</t>
  </si>
  <si>
    <t>Взятие крови из пальца для гематологических исследований (5 показателей)</t>
  </si>
  <si>
    <t>3.3.2</t>
  </si>
  <si>
    <t>Определение гемоглобина (гемиглобинцианидным методом)</t>
  </si>
  <si>
    <t>3.3.3</t>
  </si>
  <si>
    <t>Подсчет эритроцитов ( в счетной камере)</t>
  </si>
  <si>
    <t>3.3.4</t>
  </si>
  <si>
    <t>Подсчет лейкоцитов (полуавтомат)</t>
  </si>
  <si>
    <t>3.3.5</t>
  </si>
  <si>
    <t>Подсчет лейкоцитарной формулы</t>
  </si>
  <si>
    <t>3.3.6</t>
  </si>
  <si>
    <t>Определение скорости оседания эритроцитов</t>
  </si>
  <si>
    <t>3.3.7</t>
  </si>
  <si>
    <t xml:space="preserve">Подсчет тромбоцитов по Фонио                                                                  </t>
  </si>
  <si>
    <t>3.3.8</t>
  </si>
  <si>
    <t>Подсчет ретикулоцитов</t>
  </si>
  <si>
    <t>3.3.9</t>
  </si>
  <si>
    <t>Определение гематокритной величины</t>
  </si>
  <si>
    <t>Биохимические исследования:</t>
  </si>
  <si>
    <t>3.4.1</t>
  </si>
  <si>
    <t>Забор крови</t>
  </si>
  <si>
    <t>3.4.2</t>
  </si>
  <si>
    <t>Обработка венозной крови</t>
  </si>
  <si>
    <t>3.4.3</t>
  </si>
  <si>
    <t>Определение общего белка сыворотки крови (биуретовой реакции)</t>
  </si>
  <si>
    <t>3.4.4</t>
  </si>
  <si>
    <t>Определение альбумина в сыворотке крови с БКЗ</t>
  </si>
  <si>
    <t>3.4.5</t>
  </si>
  <si>
    <t>Определение мочевины в сыворотке крови с диацетилмонооксином</t>
  </si>
  <si>
    <t>3.4.6</t>
  </si>
  <si>
    <t>Определение креатинина в сыворотке крови по цветной реакции Яффе</t>
  </si>
  <si>
    <t>3.4.7</t>
  </si>
  <si>
    <t>Определение глюкозы на анализаторе "ЭкоТвенти"</t>
  </si>
  <si>
    <t>3.4.8</t>
  </si>
  <si>
    <t>Определение общего холестерина методом Илька</t>
  </si>
  <si>
    <t>3.4.9</t>
  </si>
  <si>
    <t>Определение билирубина и его фракций</t>
  </si>
  <si>
    <t>3.4.10</t>
  </si>
  <si>
    <t>Определение железа в сыворотке крови</t>
  </si>
  <si>
    <t>3.4.11</t>
  </si>
  <si>
    <t>Определение АЛТ</t>
  </si>
  <si>
    <t>3.4.12</t>
  </si>
  <si>
    <t>Определение АСТ</t>
  </si>
  <si>
    <t>3.4.13</t>
  </si>
  <si>
    <t>Определение концентрации мочевой кислоты</t>
  </si>
  <si>
    <t>3.4.14</t>
  </si>
  <si>
    <t>Определение щелочной фосфотазы</t>
  </si>
  <si>
    <t>Определение Среактивного белка</t>
  </si>
  <si>
    <t>Определение гликолизированного гемоглобина</t>
  </si>
  <si>
    <t>Показатели состояния гемостаза:</t>
  </si>
  <si>
    <t>Определение времени свертывания цельной крови</t>
  </si>
  <si>
    <t>Определение времени кровотечения</t>
  </si>
  <si>
    <t xml:space="preserve">Определение протромбированного времени (в капилярной крови)                                                 </t>
  </si>
  <si>
    <t>Определение групп крови по системе АВО (капиллярной) с помощью стандартных сывороток</t>
  </si>
  <si>
    <t>Определение групп крови по системе АВО (венозной) с помощью стандартных сывороток</t>
  </si>
  <si>
    <t>Определение резус фактора методом с помощью цоликлонов анти Д и анти С</t>
  </si>
  <si>
    <t>Определение резус фактора методом аглютинации или экспресс методом (венозный)</t>
  </si>
  <si>
    <t>Определение неполных резус  антител методом конглютинации с применением желатина</t>
  </si>
  <si>
    <t>Определение ревмотоидного фактора в сыворотке крови латекстестом</t>
  </si>
  <si>
    <t>Обработка венозной крови (получение сыворотки)</t>
  </si>
  <si>
    <t>Регистрация материала</t>
  </si>
  <si>
    <t>Прямая проба Кумбса</t>
  </si>
  <si>
    <t>Непрямая проба Кумбса</t>
  </si>
  <si>
    <t>УМСС</t>
  </si>
  <si>
    <t>3.5</t>
  </si>
  <si>
    <t>Цитологические исследования:</t>
  </si>
  <si>
    <t>3.5.1</t>
  </si>
  <si>
    <t>Цитологические исследования при профилактическом осмотре</t>
  </si>
  <si>
    <t>3.5.2</t>
  </si>
  <si>
    <t>Цитология женских мазков (1 мазок)</t>
  </si>
  <si>
    <t>3.5.3</t>
  </si>
  <si>
    <t>Спермограмма</t>
  </si>
  <si>
    <t>3.5.4</t>
  </si>
  <si>
    <t>Исследования крови методом ИФА:</t>
  </si>
  <si>
    <t>Цитомегаловирус IgМ</t>
  </si>
  <si>
    <t>ВПГ IgМ (вирус простого герпеса)</t>
  </si>
  <si>
    <t>токсоплазмоз IgА, IgМ</t>
  </si>
  <si>
    <t>антитела к хеликобактер пелори (суммарные)</t>
  </si>
  <si>
    <t>антитела HBs Ag (гепатит В) + HBs Ag подтвержд</t>
  </si>
  <si>
    <t>антитела к HCY суммарные (гепатит С) + подтверждающий тест</t>
  </si>
  <si>
    <t>Антитела на ЦМВИ IgG (цитомегаловирус)</t>
  </si>
  <si>
    <t xml:space="preserve"> ВПГ IgG (вирус простого герпеса)</t>
  </si>
  <si>
    <t xml:space="preserve"> Токсоплазмоз Ig G</t>
  </si>
  <si>
    <t>Гормоны  ТТГ (тиреотропный гормон) (Хема)</t>
  </si>
  <si>
    <t>Т4 ( свободный тироксин) (Хема)</t>
  </si>
  <si>
    <t>Антитела к ТПО (тиреопероксидазе) ( Хема)</t>
  </si>
  <si>
    <t>Пролактин</t>
  </si>
  <si>
    <t>Эстрадиол Хема</t>
  </si>
  <si>
    <t>ХГЧ (хорионический гонадотропин)</t>
  </si>
  <si>
    <t xml:space="preserve">Онкомаркеры:   </t>
  </si>
  <si>
    <t>АФП (альфафетопротеин)</t>
  </si>
  <si>
    <t>ПСА общий (простатический специфический антиген)</t>
  </si>
  <si>
    <t>СА125</t>
  </si>
  <si>
    <t>4</t>
  </si>
  <si>
    <t>Функциональная диагностика:</t>
  </si>
  <si>
    <t>4.1</t>
  </si>
  <si>
    <t>ЭКГ на автоматизированных приборах (1 канальный)</t>
  </si>
  <si>
    <t>4.2</t>
  </si>
  <si>
    <t>ЭКГ на автоматизированных многоканальных аппаратах</t>
  </si>
  <si>
    <t>4.3</t>
  </si>
  <si>
    <t>ЭКГ с дополнительным отведением (по Небу и Слопаку) в поликлинике</t>
  </si>
  <si>
    <t>4.5</t>
  </si>
  <si>
    <t>ЭКГ с физическими нагрузками на 1канальном</t>
  </si>
  <si>
    <t>ЭКГ с медикам.пробами</t>
  </si>
  <si>
    <t>ФКГ (Фонокардиография)</t>
  </si>
  <si>
    <t>ВЭМ (с периодами отдыха)</t>
  </si>
  <si>
    <t xml:space="preserve">Спирография (автоматизир)                                                                            </t>
  </si>
  <si>
    <t xml:space="preserve">Спирография (автоматизир) с бронхолитиками                                        </t>
  </si>
  <si>
    <t>Реовазография (автоматизир) 1</t>
  </si>
  <si>
    <t>Реовазография (неавтоматизир)</t>
  </si>
  <si>
    <t>Реоэнцефалография 1 с функциональными пробами</t>
  </si>
  <si>
    <t>Холтеровское мониторирование ЭКГ+АД 2</t>
  </si>
  <si>
    <t>Холтеровское мониторирование ЭКГ</t>
  </si>
  <si>
    <t>М-ЭХО  (эхоэнцефалография)</t>
  </si>
  <si>
    <t>Спирография детям (автоматизированная)</t>
  </si>
  <si>
    <t>Экпрессдиагностика сердца на аппарате "Кардиовизор"</t>
  </si>
  <si>
    <t>УЗИ органов малого таза с влагалищным датчиком</t>
  </si>
  <si>
    <t>Вызванные потенциалы:</t>
  </si>
  <si>
    <t>зрительные ВП</t>
  </si>
  <si>
    <t>слуховые ВП</t>
  </si>
  <si>
    <t>Электронейромиография:</t>
  </si>
  <si>
    <t>верхние конечности</t>
  </si>
  <si>
    <t>нижние конечности</t>
  </si>
  <si>
    <t>Вибротестер</t>
  </si>
  <si>
    <t>5</t>
  </si>
  <si>
    <t>5.1</t>
  </si>
  <si>
    <t>5.2</t>
  </si>
  <si>
    <t>5.3</t>
  </si>
  <si>
    <t>5.4</t>
  </si>
  <si>
    <t>5.5</t>
  </si>
  <si>
    <t>Медицинский осмотр</t>
  </si>
  <si>
    <t>5.6</t>
  </si>
  <si>
    <t>Очковая коррекция простая</t>
  </si>
  <si>
    <t>5.7</t>
  </si>
  <si>
    <t>Очковая коррекция сложная</t>
  </si>
  <si>
    <t>5.8</t>
  </si>
  <si>
    <t>Иньекция под коньюктиву</t>
  </si>
  <si>
    <t>5.9</t>
  </si>
  <si>
    <t>Зондирование носослезных каналов</t>
  </si>
  <si>
    <t>5.10</t>
  </si>
  <si>
    <t>Эпиляция ресниц (1 глаз)</t>
  </si>
  <si>
    <t>5.11</t>
  </si>
  <si>
    <t>Промывание слезноносового канала</t>
  </si>
  <si>
    <t xml:space="preserve">    удаление птеригиума</t>
  </si>
  <si>
    <t>5.12</t>
  </si>
  <si>
    <t>Субконъюктивальная инъекция</t>
  </si>
  <si>
    <t>5.13</t>
  </si>
  <si>
    <t>Парабуальбарная инъекция</t>
  </si>
  <si>
    <t>5.14</t>
  </si>
  <si>
    <t>Тонометрия</t>
  </si>
  <si>
    <t>5.15</t>
  </si>
  <si>
    <t>Туалет при ранении век (перевязка)</t>
  </si>
  <si>
    <t>5.16</t>
  </si>
  <si>
    <t>Поле зрения</t>
  </si>
  <si>
    <t>5.17</t>
  </si>
  <si>
    <t>Компьютерная периметрия</t>
  </si>
  <si>
    <t>5.18</t>
  </si>
  <si>
    <t>Автокераторефрактометрия</t>
  </si>
  <si>
    <t>5.19</t>
  </si>
  <si>
    <t>Подбор контактных линз (без учета стоимости линзы)</t>
  </si>
  <si>
    <t>Подбор контактной линзы "OptimaFM"</t>
  </si>
  <si>
    <t>Подбор контактной линзы "PureVision"</t>
  </si>
  <si>
    <t>Подбор контактной линзы "Soflens 59"</t>
  </si>
  <si>
    <t>Подбор контактной линзы "Soflens daily disposab"</t>
  </si>
  <si>
    <t>Подбор контактной линзы "AIR Optix Aqva"</t>
  </si>
  <si>
    <t>Подбор контактной линзы "Dilis Aqva Comfort"</t>
  </si>
  <si>
    <t>Подбор средств ухода за контактными линзами:</t>
  </si>
  <si>
    <t>Подбор средств ухода за контактными линзами многоцелевого раствора "Renu Multi Plus" (120 мл)</t>
  </si>
  <si>
    <t>Подбор средств ухода за контактными линзами многоцелевого раствора "Renu Multi Plus" (240 мл)</t>
  </si>
  <si>
    <t>Подбор средств ухода за контактными линзами универсального раствора "Solocare Agua" (120 мл)</t>
  </si>
  <si>
    <t>Подбор средств ухода за контактными линзами универсального раствора "Solocare Agua" (240 мл)</t>
  </si>
  <si>
    <t>Скиаскопия</t>
  </si>
  <si>
    <t>Объем аккомодации</t>
  </si>
  <si>
    <t>исследование бинокулярного зрения</t>
  </si>
  <si>
    <t>6</t>
  </si>
  <si>
    <t>Отоларингология:</t>
  </si>
  <si>
    <t>6.1</t>
  </si>
  <si>
    <t>6.2</t>
  </si>
  <si>
    <t>6.3</t>
  </si>
  <si>
    <t>6.4</t>
  </si>
  <si>
    <t>6.5</t>
  </si>
  <si>
    <t>6.6</t>
  </si>
  <si>
    <t>6.7</t>
  </si>
  <si>
    <t>Пункция ППН</t>
  </si>
  <si>
    <t>6.8</t>
  </si>
  <si>
    <t>Вскрытие атеромы, репозиция костей носа</t>
  </si>
  <si>
    <t>6.9</t>
  </si>
  <si>
    <t>Промывание носа методом перемещения</t>
  </si>
  <si>
    <t>6.10</t>
  </si>
  <si>
    <t>Эндоназальные, париматильные блокады</t>
  </si>
  <si>
    <t>6.11</t>
  </si>
  <si>
    <t>Продувание уха</t>
  </si>
  <si>
    <t>6.12</t>
  </si>
  <si>
    <t>Смазывание горла</t>
  </si>
  <si>
    <t>6.13</t>
  </si>
  <si>
    <t>Эндоларинозальное вливание</t>
  </si>
  <si>
    <t>6.14</t>
  </si>
  <si>
    <t>Санация миндалин (простая)</t>
  </si>
  <si>
    <t>6.15</t>
  </si>
  <si>
    <t>Санация на аппарате "Тонзилор"</t>
  </si>
  <si>
    <t>6.16</t>
  </si>
  <si>
    <t>Вибромассаж</t>
  </si>
  <si>
    <t>6.17</t>
  </si>
  <si>
    <t>Промывание серных пробок</t>
  </si>
  <si>
    <t>6.18</t>
  </si>
  <si>
    <t>Прижигание грануляций</t>
  </si>
  <si>
    <t>6.19</t>
  </si>
  <si>
    <t>Транстимпональное введение лекарств</t>
  </si>
  <si>
    <t>Блокады заушные</t>
  </si>
  <si>
    <t>Блокады внутриносовые</t>
  </si>
  <si>
    <t>Внутригортанное вливание лекарственных средств</t>
  </si>
  <si>
    <t>Вестибулометрия</t>
  </si>
  <si>
    <t>Аудиометрия</t>
  </si>
  <si>
    <t>7</t>
  </si>
  <si>
    <t>Хирургия:</t>
  </si>
  <si>
    <t>7.1</t>
  </si>
  <si>
    <t>7.2</t>
  </si>
  <si>
    <t>7.3</t>
  </si>
  <si>
    <t>7.4</t>
  </si>
  <si>
    <t>7.5</t>
  </si>
  <si>
    <t>Все виды блокад</t>
  </si>
  <si>
    <t>7.6</t>
  </si>
  <si>
    <t>Пункция суставов, введение лекарственных препаратов</t>
  </si>
  <si>
    <t>7.7</t>
  </si>
  <si>
    <t>Перевязки чистые послеоперационные, компрессы</t>
  </si>
  <si>
    <t>7.8</t>
  </si>
  <si>
    <t>Перевязки гран. ран до 0,5%,</t>
  </si>
  <si>
    <t>7.9</t>
  </si>
  <si>
    <t>Чистые гран. раны более 0,5%</t>
  </si>
  <si>
    <t>7.10</t>
  </si>
  <si>
    <t>Перевязки ожоговых ран до 0,5% 23 ст</t>
  </si>
  <si>
    <t>7.11</t>
  </si>
  <si>
    <t>Перевязки на ожоговые раны 1% 23 ст</t>
  </si>
  <si>
    <t>7.12</t>
  </si>
  <si>
    <t>Перевязки на ожоговые раны 5% 23 ст</t>
  </si>
  <si>
    <t>7.13</t>
  </si>
  <si>
    <t>Операции при панариции, вросшем ногте</t>
  </si>
  <si>
    <t>7.14</t>
  </si>
  <si>
    <t>Удаление доброкачественных опухолей (липом, атером, гигром, гематом)</t>
  </si>
  <si>
    <t>7.15</t>
  </si>
  <si>
    <t>Пункция при асците</t>
  </si>
  <si>
    <t>7.16</t>
  </si>
  <si>
    <t>Первичная обработка ран и наложение швов</t>
  </si>
  <si>
    <t>7.17</t>
  </si>
  <si>
    <t>Ультразвуковое стимулирование почки на аппарате "Цитротоп"</t>
  </si>
  <si>
    <t>7.18</t>
  </si>
  <si>
    <t>Перевязки разные (плечо, предплечеье, голова и т.д.)</t>
  </si>
  <si>
    <t>7.19</t>
  </si>
  <si>
    <t>7.20</t>
  </si>
  <si>
    <t>Остеосинтез костей стопы при переломах</t>
  </si>
  <si>
    <t>8</t>
  </si>
  <si>
    <t>Гинекология:</t>
  </si>
  <si>
    <t>8.1</t>
  </si>
  <si>
    <t>8.2</t>
  </si>
  <si>
    <t>Профилактический осмотр</t>
  </si>
  <si>
    <t>8.3</t>
  </si>
  <si>
    <t>8.4</t>
  </si>
  <si>
    <t>8.5</t>
  </si>
  <si>
    <t>8.6</t>
  </si>
  <si>
    <t>8.7</t>
  </si>
  <si>
    <t>Мини аборт</t>
  </si>
  <si>
    <t>8.8</t>
  </si>
  <si>
    <t>Диагностическое выскабливание</t>
  </si>
  <si>
    <t>8.9</t>
  </si>
  <si>
    <t>Диатермоэлектрокоагуляция (ДЭК)</t>
  </si>
  <si>
    <t>8.10</t>
  </si>
  <si>
    <t>Полипэктомия</t>
  </si>
  <si>
    <t>8.11</t>
  </si>
  <si>
    <t>Диатермопунктура</t>
  </si>
  <si>
    <t>8.12</t>
  </si>
  <si>
    <t>Введение ВМС</t>
  </si>
  <si>
    <t>8.13</t>
  </si>
  <si>
    <t>Удаление ВМС</t>
  </si>
  <si>
    <t>8.14</t>
  </si>
  <si>
    <t>Дилактация шейки матки</t>
  </si>
  <si>
    <t>8.15</t>
  </si>
  <si>
    <t>Биопсия</t>
  </si>
  <si>
    <t>8.16</t>
  </si>
  <si>
    <t>Аспирация из полости матки</t>
  </si>
  <si>
    <t>8.17</t>
  </si>
  <si>
    <t>Артифициальный аборт 69 недель</t>
  </si>
  <si>
    <t>8.18</t>
  </si>
  <si>
    <t>Артифициальный аборт 1012 недель</t>
  </si>
  <si>
    <t>8.19</t>
  </si>
  <si>
    <t>Кольпоскопия расширенная</t>
  </si>
  <si>
    <t>8.20</t>
  </si>
  <si>
    <t>Кольпоскопия простая</t>
  </si>
  <si>
    <t>8.21</t>
  </si>
  <si>
    <t>Диатермоэксцизия</t>
  </si>
  <si>
    <t>8.22</t>
  </si>
  <si>
    <t>Санация влагалища</t>
  </si>
  <si>
    <t>8.23</t>
  </si>
  <si>
    <t>Наблюдение беременных (первичное)</t>
  </si>
  <si>
    <t>8.24</t>
  </si>
  <si>
    <t>Наблюдение беременных (повторное обследование на период беременности)</t>
  </si>
  <si>
    <t>8.25</t>
  </si>
  <si>
    <t>Малая аутоогемотерапия</t>
  </si>
  <si>
    <t>8.26</t>
  </si>
  <si>
    <t>Взятие биопсии</t>
  </si>
  <si>
    <t>Гистероскопия дигностическая</t>
  </si>
  <si>
    <t>Гистероскопия лечебнодигностическая</t>
  </si>
  <si>
    <t>Медикаментозный аборт (без учета медикаментов)</t>
  </si>
  <si>
    <t>9</t>
  </si>
  <si>
    <t>Травматология:</t>
  </si>
  <si>
    <t>9.1</t>
  </si>
  <si>
    <t>9.2</t>
  </si>
  <si>
    <t>9.3</t>
  </si>
  <si>
    <t>9.4</t>
  </si>
  <si>
    <t>9.5</t>
  </si>
  <si>
    <t>Перевязки послеоперационные</t>
  </si>
  <si>
    <t>9.6</t>
  </si>
  <si>
    <t>Перевязки гранулирующих ран</t>
  </si>
  <si>
    <t>9.7</t>
  </si>
  <si>
    <t>Снятие швов, дренирование</t>
  </si>
  <si>
    <t>9.8</t>
  </si>
  <si>
    <t>Наложение гипсовых повязок ( повторно):</t>
  </si>
  <si>
    <t>Фаланги пальцев</t>
  </si>
  <si>
    <t>Кисти</t>
  </si>
  <si>
    <t>Предплечье</t>
  </si>
  <si>
    <t>Плечо</t>
  </si>
  <si>
    <t>Стопу</t>
  </si>
  <si>
    <t>Голень</t>
  </si>
  <si>
    <t>9.9</t>
  </si>
  <si>
    <t>Наложение циркулярных гипсовых повязок (повторно):</t>
  </si>
  <si>
    <t>Голень, стопу</t>
  </si>
  <si>
    <t>Наложение гипсовых туторов (повторно)</t>
  </si>
  <si>
    <t>Наложение мягких повязок:</t>
  </si>
  <si>
    <t>Наложение гипсовых повязок:</t>
  </si>
  <si>
    <t>Смирнова  Ванштейна, рама Чижина (повторно)</t>
  </si>
  <si>
    <t>Снятие гипсовых шин:</t>
  </si>
  <si>
    <t>Кисть, предплечье</t>
  </si>
  <si>
    <t>Голень, стопа</t>
  </si>
  <si>
    <t>Снятие повязок Чижина, СмирноваВанштейна</t>
  </si>
  <si>
    <t>Снятие торакобрахиальных повязок</t>
  </si>
  <si>
    <t>10</t>
  </si>
  <si>
    <t>Рентгенология:</t>
  </si>
  <si>
    <t>10.1</t>
  </si>
  <si>
    <t>Рентгенологические исследования органов грудной клетки:</t>
  </si>
  <si>
    <t xml:space="preserve"> в одной проекции</t>
  </si>
  <si>
    <t xml:space="preserve"> в двух проекциях</t>
  </si>
  <si>
    <t>Рентгенография и рентгеноскопия сердца с контрастированием пищевода</t>
  </si>
  <si>
    <t>Рентгенография сердца, диафрагмы</t>
  </si>
  <si>
    <t>10.2</t>
  </si>
  <si>
    <t>Рентгенологические исследования органов брюшной полости (органов пищеварения):</t>
  </si>
  <si>
    <t>Рентгеноскопия (обзорная) брюшной полости</t>
  </si>
  <si>
    <t>Рентгенография (обзорная ) брюшной полости</t>
  </si>
  <si>
    <t>Рентгеноскопия и рентгенография желудка традиционным метод</t>
  </si>
  <si>
    <t>Самостоятельная рентгенография, рентгеноскопия пищевода</t>
  </si>
  <si>
    <t>Первичное двойное контрастирование желудка</t>
  </si>
  <si>
    <t>10.3</t>
  </si>
  <si>
    <t>Рентгенологические исследования костносуставной системы:</t>
  </si>
  <si>
    <t>Рентгенография периферических отделов скелета и позвоночника</t>
  </si>
  <si>
    <t>Р-графия придаточных пазух носа</t>
  </si>
  <si>
    <t>Р-графия височночелюстных суставов</t>
  </si>
  <si>
    <t>Р-графия позвоночника:</t>
  </si>
  <si>
    <t>Шейного</t>
  </si>
  <si>
    <t>Грудного</t>
  </si>
  <si>
    <t>Поясничного</t>
  </si>
  <si>
    <t>10.4</t>
  </si>
  <si>
    <t>Функциональные исследования позвоночника:</t>
  </si>
  <si>
    <t>10.5</t>
  </si>
  <si>
    <t>10.6</t>
  </si>
  <si>
    <t>10.7</t>
  </si>
  <si>
    <t>10.8</t>
  </si>
  <si>
    <t>Грудной отдел позвоночника с компрессией поясничного отдела во время дыхания</t>
  </si>
  <si>
    <t>10.9</t>
  </si>
  <si>
    <t>Флюорография:</t>
  </si>
  <si>
    <t>10.9.1</t>
  </si>
  <si>
    <t>В одной проекции</t>
  </si>
  <si>
    <t>В двух проекциях</t>
  </si>
  <si>
    <t>В трех проекциях</t>
  </si>
  <si>
    <t>10.10</t>
  </si>
  <si>
    <t>Рентгенологические исследования в урологии:</t>
  </si>
  <si>
    <t>10.10.1</t>
  </si>
  <si>
    <t>Урография внутривенная</t>
  </si>
  <si>
    <t>Рентгенологические исследования молочной железы:</t>
  </si>
  <si>
    <t>Прочие рентгенологические исследования:</t>
  </si>
  <si>
    <t>Томография, 1 срез</t>
  </si>
  <si>
    <t>Заочная консультация по рентгенографии</t>
  </si>
  <si>
    <t>11</t>
  </si>
  <si>
    <t>Узкие специалисты:</t>
  </si>
  <si>
    <t>11.1</t>
  </si>
  <si>
    <t>Терапевт:</t>
  </si>
  <si>
    <t>11.1.1</t>
  </si>
  <si>
    <t>Медосмотр</t>
  </si>
  <si>
    <t>11.2</t>
  </si>
  <si>
    <t>Невропатолог, нефролог:</t>
  </si>
  <si>
    <t>11.2.1</t>
  </si>
  <si>
    <t>11.2.2</t>
  </si>
  <si>
    <t>11.2.3</t>
  </si>
  <si>
    <t>М-ЭХО исследование</t>
  </si>
  <si>
    <t>Определение виброчувствительности камертоном</t>
  </si>
  <si>
    <t>11.3</t>
  </si>
  <si>
    <t>Дерматовенеролог:</t>
  </si>
  <si>
    <t>11.3.1</t>
  </si>
  <si>
    <t>11.4</t>
  </si>
  <si>
    <t>Эндокринолог:</t>
  </si>
  <si>
    <t>11.4.1</t>
  </si>
  <si>
    <t>Определение сахара в крови на аппарате "Глюкотрен"</t>
  </si>
  <si>
    <t>Онкология</t>
  </si>
  <si>
    <t>11.7</t>
  </si>
  <si>
    <t>Аллергология:</t>
  </si>
  <si>
    <t>Проведение аллергических кожных проб:</t>
  </si>
  <si>
    <t>Скарификационные:</t>
  </si>
  <si>
    <t>с бытовыми аллергенами</t>
  </si>
  <si>
    <t>с эпидермальными</t>
  </si>
  <si>
    <t>с пыльцевыми</t>
  </si>
  <si>
    <t>Внутрикожные пробы:</t>
  </si>
  <si>
    <t>Аппликационные пробы:</t>
  </si>
  <si>
    <t>с металлом и другими веществами</t>
  </si>
  <si>
    <t>Поддерживающая доза :</t>
  </si>
  <si>
    <t>Холодовые пробы:</t>
  </si>
  <si>
    <t>Нозальный тест</t>
  </si>
  <si>
    <t>Коньюктивальный тест</t>
  </si>
  <si>
    <t>Аллергены на единицу пробы:</t>
  </si>
  <si>
    <t>СКП</t>
  </si>
  <si>
    <t>ВКП</t>
  </si>
  <si>
    <t>СИТ на единицу инъекции</t>
  </si>
  <si>
    <t>Прочие специалисты:</t>
  </si>
  <si>
    <t>Реабилитолог</t>
  </si>
  <si>
    <t>Предрейсовый осмотр водителей</t>
  </si>
  <si>
    <t>12</t>
  </si>
  <si>
    <t>12.1</t>
  </si>
  <si>
    <t>12.2</t>
  </si>
  <si>
    <t>12.3</t>
  </si>
  <si>
    <t>12.4</t>
  </si>
  <si>
    <t>12.5</t>
  </si>
  <si>
    <t>12.7</t>
  </si>
  <si>
    <t>13</t>
  </si>
  <si>
    <t>Городской центр амбулаторной хирургии и оперативной гинекологии:</t>
  </si>
  <si>
    <t>13.1</t>
  </si>
  <si>
    <t>Удаление по поводу добавочных молочных желез</t>
  </si>
  <si>
    <t>13.2</t>
  </si>
  <si>
    <t>13.3</t>
  </si>
  <si>
    <t>Операция по поводу доброкачественных опухолей до 3 см.</t>
  </si>
  <si>
    <t>Удаление атером, липом, ганглий до 6 см</t>
  </si>
  <si>
    <t>Иссечение, электрокоагуляция кандилом перианальной области</t>
  </si>
  <si>
    <t>Удаление доброкачественных опухолей век</t>
  </si>
  <si>
    <t>Ректороманоскопия</t>
  </si>
  <si>
    <t>Удаление лигатур</t>
  </si>
  <si>
    <t>Санация свищей</t>
  </si>
  <si>
    <t>14</t>
  </si>
  <si>
    <t>Услуги процедурного кабинета:</t>
  </si>
  <si>
    <t>14.1</t>
  </si>
  <si>
    <t xml:space="preserve">Внутривенные вливания                                            </t>
  </si>
  <si>
    <t xml:space="preserve">Внутримышечные инъекции и подкожные инъекции   </t>
  </si>
  <si>
    <t>Внутримышечный масляный раствор</t>
  </si>
  <si>
    <t xml:space="preserve">Капельное вливание                                                     </t>
  </si>
  <si>
    <t xml:space="preserve">Взятие крови из вены на анализ                                                             </t>
  </si>
  <si>
    <t>Капельное вливание на дому</t>
  </si>
  <si>
    <t>Анализ мочи на ацетон</t>
  </si>
  <si>
    <t>Определение глюкозы  крови на  аппарате  Глюкотрен</t>
  </si>
  <si>
    <t>15</t>
  </si>
  <si>
    <t>Урологические услуги:</t>
  </si>
  <si>
    <t>15.1</t>
  </si>
  <si>
    <t>Бужирование уретры</t>
  </si>
  <si>
    <t>16</t>
  </si>
  <si>
    <t>Кабинет анонимного обследования и лечения:</t>
  </si>
  <si>
    <t>Лечение трихомониаза (осложненный)</t>
  </si>
  <si>
    <t>17</t>
  </si>
  <si>
    <t xml:space="preserve">Детский хирург: </t>
  </si>
  <si>
    <t>17.1</t>
  </si>
  <si>
    <t>17.2</t>
  </si>
  <si>
    <t>17.3</t>
  </si>
  <si>
    <t>17.4</t>
  </si>
  <si>
    <t>профилактический осмотр</t>
  </si>
  <si>
    <t>18</t>
  </si>
  <si>
    <t>Услуги инфекционного кабинета (без стоимости вакцины:)</t>
  </si>
  <si>
    <t>18.1</t>
  </si>
  <si>
    <t>18.2</t>
  </si>
  <si>
    <t>18.3</t>
  </si>
  <si>
    <t>Вакцинация против инфекционных заболеваний</t>
  </si>
  <si>
    <t>18.4</t>
  </si>
  <si>
    <t>Аллергическая проба Бюрне</t>
  </si>
  <si>
    <t>Мазок на дифтерию</t>
  </si>
  <si>
    <t>Мазок на кишечную группу</t>
  </si>
  <si>
    <t>Мазок на носительство стафилококка</t>
  </si>
  <si>
    <t>Мазок на м/флору на чувствительность к антибиотикам</t>
  </si>
  <si>
    <t>Мазок по реакции Райта и Хеддельсона</t>
  </si>
  <si>
    <t>Мазок на РПГА</t>
  </si>
  <si>
    <t>1</t>
  </si>
  <si>
    <t>1.17.1</t>
  </si>
  <si>
    <t>1.17.2</t>
  </si>
  <si>
    <t>Почки,мочевой пузырь</t>
  </si>
  <si>
    <t>1.17.3</t>
  </si>
  <si>
    <t>Печень,желчный пузырь,селезенка</t>
  </si>
  <si>
    <t>1.18.5</t>
  </si>
  <si>
    <t>1.18.6</t>
  </si>
  <si>
    <t>1.18.7</t>
  </si>
  <si>
    <t>Функциональная диагностика</t>
  </si>
  <si>
    <t>2.1.</t>
  </si>
  <si>
    <t>2.1.1</t>
  </si>
  <si>
    <t>2.1.2</t>
  </si>
  <si>
    <t>Офтальмолог</t>
  </si>
  <si>
    <t>3.4</t>
  </si>
  <si>
    <t>Невропатолог</t>
  </si>
  <si>
    <t>Отоларинголог</t>
  </si>
  <si>
    <t>Хирург</t>
  </si>
  <si>
    <t>№п/п</t>
  </si>
  <si>
    <t>Медицинский осмотр *1 раз в 2 года</t>
  </si>
  <si>
    <t>врач-терапевт</t>
  </si>
  <si>
    <t>врач-профпатолог</t>
  </si>
  <si>
    <t>врач-психиатр</t>
  </si>
  <si>
    <t>врач-нарколог</t>
  </si>
  <si>
    <t>акушер-гинеколог</t>
  </si>
  <si>
    <t>цитологическое исследование</t>
  </si>
  <si>
    <t>мазок на флору</t>
  </si>
  <si>
    <t>флюорография</t>
  </si>
  <si>
    <t>электрокардиография</t>
  </si>
  <si>
    <t>клинический анализ крови</t>
  </si>
  <si>
    <t>клинический анализ мочи</t>
  </si>
  <si>
    <t>биохимический скрининг (сахар)</t>
  </si>
  <si>
    <t>биохимический скрининг (холестерин)</t>
  </si>
  <si>
    <t>врач-оториноларинголог</t>
  </si>
  <si>
    <t>врач-невролог</t>
  </si>
  <si>
    <t>врач-офтальмолог</t>
  </si>
  <si>
    <t>врач-хирург</t>
  </si>
  <si>
    <t>Опредение полей зрения</t>
  </si>
  <si>
    <t>исследование вестибулярного анализатора</t>
  </si>
  <si>
    <t xml:space="preserve"> для женщин</t>
  </si>
  <si>
    <t>для мужчин</t>
  </si>
  <si>
    <t>маммография для женщин в возрасте старше 40 лет (1 раз в 2 года)</t>
  </si>
  <si>
    <t>При поступлении на работу</t>
  </si>
  <si>
    <t>анализ крови на  УМСС</t>
  </si>
  <si>
    <t>врач-дерматовенеролог</t>
  </si>
  <si>
    <t>врач-стоматолог</t>
  </si>
  <si>
    <t>врач-инфекционист</t>
  </si>
  <si>
    <t>серологическое обследование на брюшной тиф</t>
  </si>
  <si>
    <t>стафиллокок (мазок из зева и носа)</t>
  </si>
  <si>
    <t>анализ кала по методу КАТО</t>
  </si>
  <si>
    <t>кал на яйцегельм (соскоб)</t>
  </si>
  <si>
    <t>анализ на диз.группу и сальмонеллез</t>
  </si>
  <si>
    <t>Периодический медицинский осмотр</t>
  </si>
  <si>
    <t>мазок на гонорею и трихомонады</t>
  </si>
  <si>
    <t xml:space="preserve">стафиллокок (мазок из зева и носа) </t>
  </si>
  <si>
    <t>стафиллокок (мазок из зева и носа) /2 раза в год /</t>
  </si>
  <si>
    <t>При поступлении на работу                                                                          и периодический медицинский осмотр</t>
  </si>
  <si>
    <t xml:space="preserve">При поступлении на работу                                                           </t>
  </si>
  <si>
    <t>Электрокардиография</t>
  </si>
  <si>
    <t>Врач-эндокринолог</t>
  </si>
  <si>
    <t>определение группы крови и резус-фактора</t>
  </si>
  <si>
    <t xml:space="preserve">цветоощущение </t>
  </si>
  <si>
    <t>опредение полей зрения</t>
  </si>
  <si>
    <t>биомикроскопия сред глаза, офтальмоскопия глазного дна</t>
  </si>
  <si>
    <t>аудиометрия</t>
  </si>
  <si>
    <t>Медицинское освидетельствование граждан для выдачи  лицензии на право приобретения оружия (приказ  минздравсоцразвития РФ от 11.09.2000 г. № 344)</t>
  </si>
  <si>
    <t>Наименование  услуг</t>
  </si>
  <si>
    <t>Психиатр</t>
  </si>
  <si>
    <t>Нарколог</t>
  </si>
  <si>
    <t>Терапевт</t>
  </si>
  <si>
    <t>Председатель медицинской комиссии</t>
  </si>
  <si>
    <t>Итого:</t>
  </si>
  <si>
    <t xml:space="preserve">Медицинская справка о допуске к управлению транспортными средствами </t>
  </si>
  <si>
    <t>Председатель комиссии</t>
  </si>
  <si>
    <t xml:space="preserve">Итого:   </t>
  </si>
  <si>
    <t>Офтальмология:</t>
  </si>
  <si>
    <t>Определение белка методом разведения по Брандберг- Роберт - Стольникову</t>
  </si>
  <si>
    <t>Печень ,желчный пузырь,поджелудочная железа, селезенка</t>
  </si>
  <si>
    <t>1.17.4</t>
  </si>
  <si>
    <t>Исследование сосудов  с цветным доплеровским картированием (сосуды (вены) нижних конечностей)</t>
  </si>
  <si>
    <t>2.4.</t>
  </si>
  <si>
    <t>Грязелечение взрослое:</t>
  </si>
  <si>
    <t>Грязевой электрофорез</t>
  </si>
  <si>
    <t>Грудной отдел позвоночника</t>
  </si>
  <si>
    <t>Грязевые апликации:                                                                             Грудной отдел позвоночника</t>
  </si>
  <si>
    <t>рука</t>
  </si>
  <si>
    <t>нога</t>
  </si>
  <si>
    <t>поясница</t>
  </si>
  <si>
    <t>брюки</t>
  </si>
  <si>
    <t>коленный сустав</t>
  </si>
  <si>
    <t>голенно-стопный сустав</t>
  </si>
  <si>
    <t>чулки</t>
  </si>
  <si>
    <t>кисть</t>
  </si>
  <si>
    <t>локтевой сустав</t>
  </si>
  <si>
    <t>плечевой сустав</t>
  </si>
  <si>
    <t>шейный отдел</t>
  </si>
  <si>
    <t>гинекологичесоке грязелечение</t>
  </si>
  <si>
    <t>2.5.</t>
  </si>
  <si>
    <t>Грязелечение детское</t>
  </si>
  <si>
    <t>голено-стопный сустав</t>
  </si>
  <si>
    <t>2.6.</t>
  </si>
  <si>
    <t>Сухая углекислая ванна  "Реабокс"</t>
  </si>
  <si>
    <t>2.7.</t>
  </si>
  <si>
    <t>Электромасссаж  аппаратом Денас-Вертебра</t>
  </si>
  <si>
    <t>Галонеб сухая солевая электроаэрозольтерапия</t>
  </si>
  <si>
    <t>2.3.</t>
  </si>
  <si>
    <t>Реовазография</t>
  </si>
  <si>
    <t>ЭЭГ (электроэнцефалография) автоматизированная</t>
  </si>
  <si>
    <t>Холтеровское мониторирование ЭКГ + АД 2</t>
  </si>
  <si>
    <t xml:space="preserve">Холтеровское мониторирование ЭКГ </t>
  </si>
  <si>
    <t>М-ЭХО (эхоэнцефалография)</t>
  </si>
  <si>
    <t>Диагностическая артроскопия</t>
  </si>
  <si>
    <t>микоплазма Ig G, IgM</t>
  </si>
  <si>
    <t>СА 15-3</t>
  </si>
  <si>
    <t>СА 19-9</t>
  </si>
  <si>
    <t>РЭА (раково-эмбриональный антиген)</t>
  </si>
  <si>
    <t>ЭЭГ(электроэнцефалография) автоматизированная</t>
  </si>
  <si>
    <t>Клинические лабораторные исследования:</t>
  </si>
  <si>
    <t xml:space="preserve">                    Прейскурант</t>
  </si>
  <si>
    <t>Рентгенография грудной клетки:</t>
  </si>
  <si>
    <t>ПСА свободный</t>
  </si>
  <si>
    <t>Специфический Ig E</t>
  </si>
  <si>
    <t>Общий Ig E</t>
  </si>
  <si>
    <t>Врач-специалист доктор медицинских наук</t>
  </si>
  <si>
    <t>Повторный прием врач-специалиста доктора медицинских наук</t>
  </si>
  <si>
    <t>Врач-специалист кандидат медицинских наук</t>
  </si>
  <si>
    <t>Повторный прием врач-специалиста кандидата медицинских наук</t>
  </si>
  <si>
    <t>Консультативный прием специалистов*</t>
  </si>
  <si>
    <t>16.1</t>
  </si>
  <si>
    <t>19</t>
  </si>
  <si>
    <t>19.1</t>
  </si>
  <si>
    <t>19.2</t>
  </si>
  <si>
    <t>19.3</t>
  </si>
  <si>
    <t>19.4</t>
  </si>
  <si>
    <t>19.5</t>
  </si>
  <si>
    <t>7.21</t>
  </si>
  <si>
    <t>7.22</t>
  </si>
  <si>
    <t>7.23</t>
  </si>
  <si>
    <t>7.24</t>
  </si>
  <si>
    <t>10.9.2</t>
  </si>
  <si>
    <t>10.9.3</t>
  </si>
  <si>
    <t>10.11</t>
  </si>
  <si>
    <t>10.11.1</t>
  </si>
  <si>
    <t>10.11.2</t>
  </si>
  <si>
    <t>13.4</t>
  </si>
  <si>
    <t>13.5</t>
  </si>
  <si>
    <t>13.6</t>
  </si>
  <si>
    <t>13.7</t>
  </si>
  <si>
    <t>4.4</t>
  </si>
  <si>
    <t>Врач-специалист</t>
  </si>
  <si>
    <t xml:space="preserve">Повторный прием врач-специалиста </t>
  </si>
  <si>
    <t>4.6</t>
  </si>
  <si>
    <t>1.19</t>
  </si>
  <si>
    <t>1.19.1</t>
  </si>
  <si>
    <t>1.19.2</t>
  </si>
  <si>
    <t>1.19.3</t>
  </si>
  <si>
    <t>1.19.4</t>
  </si>
  <si>
    <t>1.20</t>
  </si>
  <si>
    <t>1.20.1</t>
  </si>
  <si>
    <t>1.20.2</t>
  </si>
  <si>
    <t>1.20.3</t>
  </si>
  <si>
    <t>1.20.4</t>
  </si>
  <si>
    <t>1.20.5</t>
  </si>
  <si>
    <t>1.20.6</t>
  </si>
  <si>
    <t>2.1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</si>
  <si>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</si>
  <si>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</si>
  <si>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</si>
  <si>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</si>
  <si>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</si>
  <si>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</si>
  <si>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</si>
  <si>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</si>
  <si>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</si>
  <si>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</si>
  <si>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</si>
  <si>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</si>
  <si>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</si>
  <si>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</si>
  <si>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</si>
  <si>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</si>
  <si>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</si>
  <si>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</si>
  <si>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</si>
  <si>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</si>
  <si>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</si>
  <si>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2.2.23.1</t>
  </si>
  <si>
    <t>2.2.23.2</t>
  </si>
  <si>
    <t>2.2.23.3</t>
  </si>
  <si>
    <t>2.2.24</t>
  </si>
  <si>
    <t>2.2.25</t>
  </si>
  <si>
    <t>2.2.26</t>
  </si>
  <si>
    <t>2.2.27</t>
  </si>
  <si>
    <t>2.2.28</t>
  </si>
  <si>
    <t>2.2.29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</si>
  <si>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</si>
  <si>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</si>
  <si>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</si>
  <si>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</si>
  <si>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</si>
  <si>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</si>
  <si>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</si>
  <si>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</si>
  <si>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</si>
  <si>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</si>
  <si>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</si>
  <si>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</si>
  <si>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</si>
  <si>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</si>
  <si>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</si>
  <si>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</si>
  <si>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</si>
  <si>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</si>
  <si>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</si>
  <si>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</si>
  <si>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</si>
  <si>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</si>
  <si>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2.3.22</t>
  </si>
  <si>
    <t>2.4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</si>
  <si>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</si>
  <si>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</si>
  <si>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</si>
  <si>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</si>
  <si>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</si>
  <si>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</si>
  <si>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</si>
  <si>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</si>
  <si>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</si>
  <si>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</si>
  <si>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</si>
  <si>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</si>
  <si>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2.4.13</t>
  </si>
  <si>
    <t>2.4.14</t>
  </si>
  <si>
    <t>2.5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</si>
  <si>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</si>
  <si>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</si>
  <si>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</si>
  <si>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</si>
  <si>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</si>
  <si>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</si>
  <si>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</si>
  <si>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</si>
  <si>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</si>
  <si>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</si>
  <si>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</si>
  <si>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</si>
  <si>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2.6</t>
  </si>
  <si>
    <t>2.7</t>
  </si>
  <si>
    <t>2.8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</si>
  <si>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</si>
  <si>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</si>
  <si>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</si>
  <si>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</si>
  <si>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</si>
  <si>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</si>
  <si>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</si>
  <si>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</si>
  <si>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</si>
  <si>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</si>
  <si>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3.2.3.1</t>
  </si>
  <si>
    <t>3.2.3.2</t>
  </si>
  <si>
    <t>3.2.3.3</t>
  </si>
  <si>
    <t>3.2.3.4</t>
  </si>
  <si>
    <t>3.2.3.5</t>
  </si>
  <si>
    <t>3.2.3.6</t>
  </si>
  <si>
    <t>3.2.3.7</t>
  </si>
  <si>
    <t>3.2.3.7.1</t>
  </si>
  <si>
    <t>3.2.3.7.2</t>
  </si>
  <si>
    <t>3.2.3.7.3</t>
  </si>
  <si>
    <t>3.4.</t>
  </si>
  <si>
    <t>3.4.15</t>
  </si>
  <si>
    <t>3.4.16</t>
  </si>
  <si>
    <t>3.4.17</t>
  </si>
  <si>
    <t>3.4.18</t>
  </si>
  <si>
    <t>3.4.19</t>
  </si>
  <si>
    <t>3.4.20</t>
  </si>
  <si>
    <t>3.4.21</t>
  </si>
  <si>
    <t>3.4.22</t>
  </si>
  <si>
    <t>3.4.23</t>
  </si>
  <si>
    <t>3.4.24</t>
  </si>
  <si>
    <t>3.4.25</t>
  </si>
  <si>
    <t>3.4.26</t>
  </si>
  <si>
    <t>3.4.27</t>
  </si>
  <si>
    <t>3.4.28</t>
  </si>
  <si>
    <t>3.4.29</t>
  </si>
  <si>
    <t>3.4.30</t>
  </si>
  <si>
    <t>3.4.31</t>
  </si>
  <si>
    <t>3.5.4.1</t>
  </si>
  <si>
    <t>3.5.4.2</t>
  </si>
  <si>
    <t>3.5.4.3</t>
  </si>
  <si>
    <t>3.5.4.4</t>
  </si>
  <si>
    <t>3.5.4.5</t>
  </si>
  <si>
    <t>3.5.4.6</t>
  </si>
  <si>
    <t>3.5.4.7</t>
  </si>
  <si>
    <t>3.5.4.8</t>
  </si>
  <si>
    <t>3.5.4.9</t>
  </si>
  <si>
    <t>3.5.4.10</t>
  </si>
  <si>
    <t>3.5.4.11</t>
  </si>
  <si>
    <t>3.5.4.12</t>
  </si>
  <si>
    <t>3.5.4.13</t>
  </si>
  <si>
    <t>3.5.4.14</t>
  </si>
  <si>
    <t>3.5.4.15</t>
  </si>
  <si>
    <t>3.5.4.16</t>
  </si>
  <si>
    <t>3.5.4.17</t>
  </si>
  <si>
    <t>3.5.4.18</t>
  </si>
  <si>
    <t>3.5.4.19</t>
  </si>
  <si>
    <t>3.5.4.20</t>
  </si>
  <si>
    <t>3.5.4.21</t>
  </si>
  <si>
    <t>3.5.4.22</t>
  </si>
  <si>
    <t>3.5.4.23</t>
  </si>
  <si>
    <t>3.5.4.24</t>
  </si>
  <si>
    <t>3.5.4.25</t>
  </si>
  <si>
    <t>3.5.4.26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</si>
  <si>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</si>
  <si>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</si>
  <si>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</si>
  <si>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</si>
  <si>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</si>
  <si>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</si>
  <si>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</si>
  <si>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</si>
  <si>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</si>
  <si>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</si>
  <si>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</si>
  <si>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</si>
  <si>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</si>
  <si>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</si>
  <si>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</si>
  <si>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</si>
  <si>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</si>
  <si>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</si>
  <si>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</si>
  <si>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</si>
  <si>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</si>
  <si>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</si>
  <si>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</si>
  <si>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</si>
  <si>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</si>
  <si>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</si>
  <si>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</si>
  <si>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7.25</t>
  </si>
  <si>
    <t>7.26</t>
  </si>
  <si>
    <t>7.27</t>
  </si>
  <si>
    <t>9.8.1</t>
  </si>
  <si>
    <t>9.9.1</t>
  </si>
  <si>
    <t>9.9.2</t>
  </si>
  <si>
    <t>9.9.3</t>
  </si>
  <si>
    <t>9.9.4</t>
  </si>
  <si>
    <t>10.1.1</t>
  </si>
  <si>
    <t>10.1.2</t>
  </si>
  <si>
    <t>10.1.2.1</t>
  </si>
  <si>
    <t>10.1.2.2</t>
  </si>
  <si>
    <t>10.1.3</t>
  </si>
  <si>
    <t>10.1.4</t>
  </si>
  <si>
    <t>10.1.5</t>
  </si>
  <si>
    <t>10.2.1</t>
  </si>
  <si>
    <t>10.2.2</t>
  </si>
  <si>
    <t>10.2.3</t>
  </si>
  <si>
    <t>10.2.4</t>
  </si>
  <si>
    <t>10.2.5</t>
  </si>
  <si>
    <t>10.2.6</t>
  </si>
  <si>
    <t>10.3.1</t>
  </si>
  <si>
    <t>10.3.1.1</t>
  </si>
  <si>
    <t>10.3.1.2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</si>
  <si>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</si>
  <si>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</si>
  <si>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</si>
  <si>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</si>
  <si>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</si>
  <si>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</si>
  <si>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</si>
  <si>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</si>
  <si>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</si>
  <si>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10.3.10.1</t>
  </si>
  <si>
    <t>10.3.10.2</t>
  </si>
  <si>
    <t>10.3.10.3</t>
  </si>
  <si>
    <t>10.4.1</t>
  </si>
  <si>
    <t>10.4.2</t>
  </si>
  <si>
    <t>10.10.2</t>
  </si>
  <si>
    <t>10.12</t>
  </si>
  <si>
    <t>10.13</t>
  </si>
  <si>
    <t>10.14</t>
  </si>
  <si>
    <t>10.15</t>
  </si>
  <si>
    <t>10.15.1</t>
  </si>
  <si>
    <t>10.15.2</t>
  </si>
  <si>
    <t>10.15.3</t>
  </si>
  <si>
    <t>10.15.4</t>
  </si>
  <si>
    <t>11.5.1</t>
  </si>
  <si>
    <t>11.6.1</t>
  </si>
  <si>
    <t>11.6.2</t>
  </si>
  <si>
    <t>11.6.3</t>
  </si>
  <si>
    <t>11.6.4</t>
  </si>
  <si>
    <t>11.6.5</t>
  </si>
  <si>
    <t>11.6.5.1</t>
  </si>
  <si>
    <t>11.6.5.2</t>
  </si>
  <si>
    <t>11.7.1</t>
  </si>
  <si>
    <t>11.7.2</t>
  </si>
  <si>
    <t>12.6</t>
  </si>
  <si>
    <t>13.8</t>
  </si>
  <si>
    <t>18.5</t>
  </si>
  <si>
    <t>18.6</t>
  </si>
  <si>
    <t>Эндоскопические исследования</t>
  </si>
  <si>
    <t>ВидеоЭГДС (диагностическая) для взрослых</t>
  </si>
  <si>
    <t>ВидеоЭГДС с биописей (лечебная) для взрослых</t>
  </si>
  <si>
    <t>Видеоколоноскопия (диагностическая) для взрослых</t>
  </si>
  <si>
    <t>Видеоколоноскопия с биопсией для взрослых</t>
  </si>
  <si>
    <t>Ректророманоскопия (диагностическая) для взрослых</t>
  </si>
  <si>
    <t>2.2.29.1</t>
  </si>
  <si>
    <t>2.2.29.2</t>
  </si>
  <si>
    <t>2.2.29.3</t>
  </si>
  <si>
    <t>2.2.29.4</t>
  </si>
  <si>
    <t>2.2.29.5</t>
  </si>
  <si>
    <t>5.7.1</t>
  </si>
  <si>
    <t>5.15.1</t>
  </si>
  <si>
    <t>5.15.2</t>
  </si>
  <si>
    <t>5.15.3</t>
  </si>
  <si>
    <t>5.15.4</t>
  </si>
  <si>
    <t>5.15.5</t>
  </si>
  <si>
    <t>5.15.6</t>
  </si>
  <si>
    <t>5.16.1</t>
  </si>
  <si>
    <t>5.16.2</t>
  </si>
  <si>
    <t>5.16.3</t>
  </si>
  <si>
    <t>5.16.4</t>
  </si>
  <si>
    <t>9.7.1</t>
  </si>
  <si>
    <t>9.7.2</t>
  </si>
  <si>
    <t>9.7.3</t>
  </si>
  <si>
    <t>9.7.4</t>
  </si>
  <si>
    <t>11.6.2.1</t>
  </si>
  <si>
    <t>11.6.2.2</t>
  </si>
  <si>
    <t>11.6.2.3</t>
  </si>
  <si>
    <t>3.6</t>
  </si>
  <si>
    <t>12.8</t>
  </si>
  <si>
    <t>12.9</t>
  </si>
  <si>
    <t>12.10</t>
  </si>
  <si>
    <t>12.11</t>
  </si>
  <si>
    <t>12.12</t>
  </si>
  <si>
    <t>12.13</t>
  </si>
  <si>
    <t>12.14</t>
  </si>
  <si>
    <t>15.2</t>
  </si>
  <si>
    <t>15.3</t>
  </si>
  <si>
    <t>15.4</t>
  </si>
  <si>
    <t>15.5</t>
  </si>
  <si>
    <t>15.6</t>
  </si>
  <si>
    <t>17.5</t>
  </si>
  <si>
    <t>17.6</t>
  </si>
  <si>
    <t>17.7</t>
  </si>
  <si>
    <t>17.8</t>
  </si>
  <si>
    <t>17.9</t>
  </si>
  <si>
    <t>9.6.1</t>
  </si>
  <si>
    <t>9.6.2</t>
  </si>
  <si>
    <t>9.6.3</t>
  </si>
  <si>
    <t>9.6.4</t>
  </si>
  <si>
    <t>9.6.5</t>
  </si>
  <si>
    <t>9.6.6</t>
  </si>
  <si>
    <t>9.7.4.1</t>
  </si>
  <si>
    <t>9.9.5</t>
  </si>
  <si>
    <t>9.9.6</t>
  </si>
  <si>
    <t>9.9.7</t>
  </si>
  <si>
    <t>11.5.</t>
  </si>
  <si>
    <t>11.6</t>
  </si>
  <si>
    <t>11.6.3.1</t>
  </si>
  <si>
    <t>11.6.3.2</t>
  </si>
  <si>
    <t>11.6.4.1</t>
  </si>
  <si>
    <t>11.6.4.2</t>
  </si>
  <si>
    <t>11.6.4.3</t>
  </si>
  <si>
    <t>11.6.4.4</t>
  </si>
  <si>
    <t>11.6.6</t>
  </si>
  <si>
    <t>11.6.6.1</t>
  </si>
  <si>
    <t>11.6.6.2</t>
  </si>
  <si>
    <t>11.6.6.3</t>
  </si>
  <si>
    <t>11.6.6.4</t>
  </si>
  <si>
    <t>11.6.6.5</t>
  </si>
  <si>
    <t>11.6.6.6</t>
  </si>
  <si>
    <t>оказываемые в выходные дни</t>
  </si>
  <si>
    <t xml:space="preserve"> </t>
  </si>
  <si>
    <t xml:space="preserve">*терапевт, подростковый терапевт, педиатр, невропатолог (взрослый, детский), рефлексотерапевт, офтальмолог (взрослый, детский), отоларинголог (взрослый, детский), хирург (взрослый, детский), врач-ортопед, гинеколог (взрослый, детский), акушергинеколог, уролог, травматолог, ревматолог, нефролог, дерматовенеролог, дерматолог (взрослый, детский), эндокринолог (взрослый, детский), кардиолог, кардиоревматолог (взрослый, детский),  онколог, аллерголог, гастроэнтеролог, пульмонолог, инфекционист, колопроктолог </t>
  </si>
  <si>
    <r>
      <t xml:space="preserve">14.   </t>
    </r>
    <r>
      <rPr>
        <sz val="14"/>
        <color indexed="8"/>
        <rFont val="Times New Roman"/>
        <family val="1"/>
      </rPr>
      <t xml:space="preserve">Работы в организациях бытового обслуживания </t>
    </r>
    <r>
      <rPr>
        <b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1"/>
      </rPr>
      <t xml:space="preserve">(банщики, работники душевых, парикмахерских)   </t>
    </r>
  </si>
  <si>
    <r>
      <t xml:space="preserve">15.   </t>
    </r>
    <r>
      <rPr>
        <sz val="14"/>
        <color indexed="8"/>
        <rFont val="Times New Roman"/>
        <family val="1"/>
      </rPr>
      <t>Работы в гостиницах, общежитиях, пассажирских вагонах (проводники),</t>
    </r>
    <r>
      <rPr>
        <b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1"/>
      </rPr>
      <t>в должности стюардессы.</t>
    </r>
    <r>
      <rPr>
        <b/>
        <sz val="14"/>
        <color indexed="8"/>
        <rFont val="Times New Roman"/>
        <family val="1"/>
      </rPr>
      <t xml:space="preserve">                                                                    </t>
    </r>
    <r>
      <rPr>
        <sz val="14"/>
        <color indexed="8"/>
        <rFont val="Times New Roman"/>
        <family val="1"/>
      </rPr>
      <t xml:space="preserve"> </t>
    </r>
  </si>
  <si>
    <r>
      <t xml:space="preserve">16.   </t>
    </r>
    <r>
      <rPr>
        <sz val="14"/>
        <color indexed="8"/>
        <rFont val="Times New Roman"/>
        <family val="1"/>
      </rPr>
      <t xml:space="preserve">1)Управление наземными транспортными средствами:                                                                                    Категории "А", "В", "ВЕ", "С", "СЕ", "D", "DE"                                                                                                       2)Трактора и другие самоходные машины             </t>
    </r>
    <r>
      <rPr>
        <b/>
        <sz val="14"/>
        <color indexed="8"/>
        <rFont val="Times New Roman"/>
        <family val="1"/>
      </rPr>
      <t xml:space="preserve">                                               </t>
    </r>
  </si>
  <si>
    <t>на платные медицинские  услуги по амбулаторно-поликлинической службе на 2016 г.</t>
  </si>
  <si>
    <t>Тариф, руб.</t>
  </si>
  <si>
    <t>ГАУЗ "Городская поликлиника №2"</t>
  </si>
  <si>
    <t>Тариф, руб</t>
  </si>
  <si>
    <t xml:space="preserve">Действующий </t>
  </si>
  <si>
    <t xml:space="preserve">                    Прейскурант цен</t>
  </si>
  <si>
    <t>1 посещение</t>
  </si>
  <si>
    <t xml:space="preserve">Рефлексотерапия </t>
  </si>
  <si>
    <t>вакуумная терапия</t>
  </si>
  <si>
    <t>моксотерапия</t>
  </si>
  <si>
    <t>фармокобиопунктура (без стоимости препаратов)</t>
  </si>
  <si>
    <t>Оздоровительная программа</t>
  </si>
  <si>
    <t>"Антитабак" (снятие табачной зависимости)</t>
  </si>
  <si>
    <t>"Снятие алкогольной зависимости"</t>
  </si>
  <si>
    <t>"Худеем правильно"</t>
  </si>
  <si>
    <t>"Здоровые суставы" (без стоимости препаратов)</t>
  </si>
  <si>
    <t>"Здоровое сердце и здоровые сосуды" (без стоимости препаратов)</t>
  </si>
  <si>
    <t>"Сахарный диабет" (без стоимости препаратов)</t>
  </si>
  <si>
    <t>"Мужское и женское здоровье" (без стоимости препаратов)</t>
  </si>
  <si>
    <t>1 стр.</t>
  </si>
  <si>
    <t>1 шт.</t>
  </si>
  <si>
    <t>Услуги "Сенсорной комнаты"</t>
  </si>
  <si>
    <t xml:space="preserve">*терапевт, подростковый терапевт, педиатр, невропатолог (взрослый, детский), психолог, логопед, психотерапевт, рефлексотерапевт, офтальмолог (взрослый, детский), отоларинголог (взрослый, детский), хирург (взрослый, детский), врач-ортопед, гинеколог (взрослый, детский), уролог, травматолог, ревматолог, нефролог, дерматовенеролог, дерматолог (взрослый, детский), эндокринолог (взрослый, детский), кардиолог, детский кардиоревматолог,  онколог, аллерголог, гастроэнтеролог, пульмонолог, инфекционист, колопроктолог </t>
  </si>
  <si>
    <t>Прочие услуги</t>
  </si>
  <si>
    <t>Ксерокопирование (1 стр.)</t>
  </si>
  <si>
    <t>Ксерокопирование (1 лист)</t>
  </si>
  <si>
    <t>Утеря номерка (1 шт.)</t>
  </si>
  <si>
    <t>2.3.23.</t>
  </si>
  <si>
    <t>2.3.23.1.</t>
  </si>
  <si>
    <t>2.3.23.2.</t>
  </si>
  <si>
    <t>2.3.23.3.</t>
  </si>
  <si>
    <t>2.3.24.</t>
  </si>
  <si>
    <t>2.3.24.1.</t>
  </si>
  <si>
    <t>2.3.24.2.</t>
  </si>
  <si>
    <t>2.3.24.3.</t>
  </si>
  <si>
    <t>2.3.24.4.</t>
  </si>
  <si>
    <t>2.3.24.5.</t>
  </si>
  <si>
    <t>2.3.24.6.</t>
  </si>
  <si>
    <t>с 01.05.2016 г.</t>
  </si>
  <si>
    <t xml:space="preserve">на платные услуги по амбулаторно-поликлинической службе, </t>
  </si>
  <si>
    <t>20</t>
  </si>
  <si>
    <t>21</t>
  </si>
  <si>
    <t>22</t>
  </si>
  <si>
    <t>23</t>
  </si>
  <si>
    <t xml:space="preserve">Обязательный предварительный и периодический медицинский осмотр         (обследование) работников </t>
  </si>
  <si>
    <t>исчислено</t>
  </si>
  <si>
    <t>утверждено</t>
  </si>
  <si>
    <t>При поступлении на работу                                                                            и периодический медицинский осмотр</t>
  </si>
  <si>
    <r>
      <rPr>
        <b/>
        <sz val="14"/>
        <color indexed="8"/>
        <rFont val="Times New Roman"/>
        <family val="1"/>
      </rPr>
      <t>1.</t>
    </r>
    <r>
      <rPr>
        <sz val="14"/>
        <color indexed="8"/>
        <rFont val="Times New Roman"/>
        <family val="1"/>
      </rPr>
      <t xml:space="preserve">   Работы в качестве крановщика (машиниста крана)</t>
    </r>
  </si>
  <si>
    <r>
      <t xml:space="preserve">2.  </t>
    </r>
    <r>
      <rPr>
        <sz val="14"/>
        <color indexed="8"/>
        <rFont val="Times New Roman"/>
        <family val="1"/>
      </rPr>
      <t xml:space="preserve"> Работы по обслуживанию и ремонту действующих электроустановок с напряжением 42 В и выше переменного тока, 110 В и выше постоянного тока, а также монтажные, наладочные работы, испытания и измерения в этих электроустановках.              </t>
    </r>
    <r>
      <rPr>
        <b/>
        <sz val="14"/>
        <color indexed="8"/>
        <rFont val="Times New Roman"/>
        <family val="1"/>
      </rPr>
      <t xml:space="preserve">                                          </t>
    </r>
    <r>
      <rPr>
        <sz val="14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</si>
</sst>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mmm/yyyy"/>
    <numFmt numFmtId="167" formatCode="0.0%"/>
    <numFmt numFmtId="168" formatCode="0.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#,##0.0&quot;р.&quot;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d/m"/>
    <numFmt numFmtId="181" formatCode="d\ mmm"/>
    <numFmt numFmtId="182" formatCode="[$-419]mmmm;@"/>
    <numFmt numFmtId="183" formatCode="_-* #,##0.0_р_._-;\-* #,##0.0_р_._-;_-* &quot;-&quot;??_р_._-;_-@_-"/>
    <numFmt numFmtId="184" formatCode="#,##0.00_ ;\-#,##0.00\ "/>
    <numFmt numFmtId="185" formatCode="0.00;[Red]0.00"/>
    <numFmt numFmtId="186" formatCode="#,##0.0"/>
    <numFmt numFmtId="187" formatCode="#,##0.000"/>
    <numFmt numFmtId="188" formatCode="#,##0.0000"/>
    <numFmt numFmtId="189" formatCode="_-* #,##0_р_._-;\-* #,##0_р_._-;_-* &quot;-&quot;??_р_._-;_-@_-"/>
    <numFmt numFmtId="190" formatCode="_-* #,##0.000_р_._-;\-* #,##0.000_р_._-;_-* &quot;-&quot;??_р_._-;_-@_-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/>
      <protection/>
    </xf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3" fillId="24" borderId="0" xfId="0" applyNumberFormat="1" applyFont="1" applyFill="1" applyAlignment="1">
      <alignment vertical="top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49" fontId="5" fillId="24" borderId="0" xfId="0" applyNumberFormat="1" applyFont="1" applyFill="1" applyAlignment="1">
      <alignment vertical="top"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/>
    </xf>
    <xf numFmtId="49" fontId="5" fillId="24" borderId="0" xfId="0" applyNumberFormat="1" applyFont="1" applyFill="1" applyBorder="1" applyAlignment="1">
      <alignment vertical="top"/>
    </xf>
    <xf numFmtId="49" fontId="6" fillId="24" borderId="0" xfId="0" applyNumberFormat="1" applyFont="1" applyFill="1" applyAlignment="1">
      <alignment vertical="top"/>
    </xf>
    <xf numFmtId="0" fontId="7" fillId="24" borderId="10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vertical="top"/>
    </xf>
    <xf numFmtId="0" fontId="5" fillId="24" borderId="10" xfId="0" applyFont="1" applyFill="1" applyBorder="1" applyAlignment="1">
      <alignment/>
    </xf>
    <xf numFmtId="49" fontId="5" fillId="24" borderId="10" xfId="0" applyNumberFormat="1" applyFont="1" applyFill="1" applyBorder="1" applyAlignment="1">
      <alignment vertical="top"/>
    </xf>
    <xf numFmtId="43" fontId="6" fillId="24" borderId="0" xfId="61" applyFont="1" applyFill="1" applyBorder="1" applyAlignment="1">
      <alignment/>
    </xf>
    <xf numFmtId="49" fontId="7" fillId="24" borderId="10" xfId="61" applyNumberFormat="1" applyFont="1" applyFill="1" applyBorder="1" applyAlignment="1">
      <alignment vertical="top"/>
    </xf>
    <xf numFmtId="49" fontId="5" fillId="24" borderId="10" xfId="61" applyNumberFormat="1" applyFont="1" applyFill="1" applyBorder="1" applyAlignment="1">
      <alignment vertical="top"/>
    </xf>
    <xf numFmtId="49" fontId="7" fillId="24" borderId="10" xfId="0" applyNumberFormat="1" applyFont="1" applyFill="1" applyBorder="1" applyAlignment="1">
      <alignment horizontal="left" vertical="center"/>
    </xf>
    <xf numFmtId="0" fontId="7" fillId="24" borderId="11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vertical="top" wrapText="1"/>
    </xf>
    <xf numFmtId="189" fontId="5" fillId="24" borderId="0" xfId="61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/>
    </xf>
    <xf numFmtId="0" fontId="5" fillId="24" borderId="10" xfId="0" applyFont="1" applyFill="1" applyBorder="1" applyAlignment="1">
      <alignment vertical="top" wrapText="1"/>
    </xf>
    <xf numFmtId="43" fontId="6" fillId="24" borderId="10" xfId="61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justify" wrapText="1"/>
    </xf>
    <xf numFmtId="0" fontId="7" fillId="24" borderId="10" xfId="53" applyFont="1" applyFill="1" applyBorder="1" applyAlignment="1">
      <alignment wrapText="1"/>
      <protection/>
    </xf>
    <xf numFmtId="0" fontId="5" fillId="24" borderId="10" xfId="53" applyFont="1" applyFill="1" applyBorder="1" applyAlignment="1">
      <alignment wrapText="1"/>
      <protection/>
    </xf>
    <xf numFmtId="0" fontId="7" fillId="24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vertical="center"/>
    </xf>
    <xf numFmtId="189" fontId="5" fillId="24" borderId="10" xfId="0" applyNumberFormat="1" applyFont="1" applyFill="1" applyBorder="1" applyAlignment="1">
      <alignment horizontal="center"/>
    </xf>
    <xf numFmtId="189" fontId="5" fillId="24" borderId="10" xfId="61" applyNumberFormat="1" applyFont="1" applyFill="1" applyBorder="1" applyAlignment="1">
      <alignment vertical="center" wrapText="1"/>
    </xf>
    <xf numFmtId="189" fontId="5" fillId="24" borderId="10" xfId="61" applyNumberFormat="1" applyFont="1" applyFill="1" applyBorder="1" applyAlignment="1">
      <alignment/>
    </xf>
    <xf numFmtId="189" fontId="5" fillId="24" borderId="10" xfId="61" applyNumberFormat="1" applyFont="1" applyFill="1" applyBorder="1" applyAlignment="1">
      <alignment horizontal="center"/>
    </xf>
    <xf numFmtId="189" fontId="5" fillId="24" borderId="10" xfId="0" applyNumberFormat="1" applyFont="1" applyFill="1" applyBorder="1" applyAlignment="1">
      <alignment horizontal="left" vertical="center" wrapText="1"/>
    </xf>
    <xf numFmtId="0" fontId="3" fillId="5" borderId="0" xfId="0" applyFont="1" applyFill="1" applyAlignment="1">
      <alignment/>
    </xf>
    <xf numFmtId="0" fontId="7" fillId="24" borderId="0" xfId="0" applyFont="1" applyFill="1" applyAlignment="1">
      <alignment/>
    </xf>
    <xf numFmtId="0" fontId="13" fillId="24" borderId="0" xfId="0" applyFont="1" applyFill="1" applyAlignment="1">
      <alignment/>
    </xf>
    <xf numFmtId="49" fontId="7" fillId="24" borderId="0" xfId="0" applyNumberFormat="1" applyFont="1" applyFill="1" applyBorder="1" applyAlignment="1">
      <alignment vertical="top"/>
    </xf>
    <xf numFmtId="0" fontId="8" fillId="24" borderId="0" xfId="0" applyFont="1" applyFill="1" applyBorder="1" applyAlignment="1">
      <alignment horizontal="left" vertical="center" wrapText="1"/>
    </xf>
    <xf numFmtId="189" fontId="5" fillId="24" borderId="0" xfId="61" applyNumberFormat="1" applyFont="1" applyFill="1" applyAlignment="1">
      <alignment horizontal="right" wrapText="1"/>
    </xf>
    <xf numFmtId="0" fontId="8" fillId="24" borderId="1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/>
    </xf>
    <xf numFmtId="189" fontId="5" fillId="0" borderId="10" xfId="61" applyNumberFormat="1" applyFont="1" applyFill="1" applyBorder="1" applyAlignment="1">
      <alignment horizontal="center"/>
    </xf>
    <xf numFmtId="49" fontId="15" fillId="24" borderId="10" xfId="0" applyNumberFormat="1" applyFont="1" applyFill="1" applyBorder="1" applyAlignment="1">
      <alignment horizontal="center" vertical="top"/>
    </xf>
    <xf numFmtId="0" fontId="15" fillId="24" borderId="10" xfId="0" applyFont="1" applyFill="1" applyBorder="1" applyAlignment="1">
      <alignment/>
    </xf>
    <xf numFmtId="189" fontId="15" fillId="24" borderId="10" xfId="61" applyNumberFormat="1" applyFont="1" applyFill="1" applyBorder="1" applyAlignment="1">
      <alignment horizontal="center"/>
    </xf>
    <xf numFmtId="49" fontId="14" fillId="24" borderId="10" xfId="0" applyNumberFormat="1" applyFont="1" applyFill="1" applyBorder="1" applyAlignment="1">
      <alignment horizontal="center" vertical="top"/>
    </xf>
    <xf numFmtId="0" fontId="15" fillId="24" borderId="10" xfId="0" applyFont="1" applyFill="1" applyBorder="1" applyAlignment="1">
      <alignment horizontal="center"/>
    </xf>
    <xf numFmtId="0" fontId="15" fillId="24" borderId="10" xfId="0" applyFont="1" applyFill="1" applyBorder="1" applyAlignment="1">
      <alignment wrapText="1"/>
    </xf>
    <xf numFmtId="0" fontId="15" fillId="24" borderId="10" xfId="0" applyFont="1" applyFill="1" applyBorder="1" applyAlignment="1">
      <alignment horizontal="left" vertical="center"/>
    </xf>
    <xf numFmtId="49" fontId="15" fillId="24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49" fontId="15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189" fontId="7" fillId="24" borderId="10" xfId="61" applyNumberFormat="1" applyFont="1" applyFill="1" applyBorder="1" applyAlignment="1">
      <alignment horizontal="center" vertical="center" wrapText="1"/>
    </xf>
    <xf numFmtId="189" fontId="12" fillId="24" borderId="10" xfId="61" applyNumberFormat="1" applyFont="1" applyFill="1" applyBorder="1" applyAlignment="1">
      <alignment horizontal="center" vertical="center" wrapText="1"/>
    </xf>
    <xf numFmtId="189" fontId="10" fillId="24" borderId="10" xfId="61" applyNumberFormat="1" applyFont="1" applyFill="1" applyBorder="1" applyAlignment="1">
      <alignment horizontal="center" vertical="center"/>
    </xf>
    <xf numFmtId="189" fontId="9" fillId="24" borderId="10" xfId="61" applyNumberFormat="1" applyFont="1" applyFill="1" applyBorder="1" applyAlignment="1">
      <alignment horizontal="center" vertical="center"/>
    </xf>
    <xf numFmtId="189" fontId="11" fillId="24" borderId="10" xfId="61" applyNumberFormat="1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wrapText="1"/>
    </xf>
    <xf numFmtId="0" fontId="11" fillId="24" borderId="10" xfId="0" applyFont="1" applyFill="1" applyBorder="1" applyAlignment="1">
      <alignment horizontal="center" vertical="top" wrapText="1"/>
    </xf>
    <xf numFmtId="0" fontId="12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top"/>
    </xf>
    <xf numFmtId="0" fontId="10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189" fontId="7" fillId="24" borderId="10" xfId="0" applyNumberFormat="1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top"/>
    </xf>
    <xf numFmtId="0" fontId="5" fillId="24" borderId="10" xfId="0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/>
    </xf>
    <xf numFmtId="3" fontId="7" fillId="24" borderId="1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vertical="top"/>
    </xf>
    <xf numFmtId="0" fontId="7" fillId="24" borderId="0" xfId="0" applyFont="1" applyFill="1" applyBorder="1" applyAlignment="1">
      <alignment horizontal="center" vertical="center" wrapText="1"/>
    </xf>
    <xf numFmtId="3" fontId="7" fillId="24" borderId="0" xfId="0" applyNumberFormat="1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189" fontId="5" fillId="0" borderId="0" xfId="61" applyNumberFormat="1" applyFont="1" applyFill="1" applyAlignment="1">
      <alignment horizontal="right" wrapText="1"/>
    </xf>
    <xf numFmtId="49" fontId="14" fillId="24" borderId="15" xfId="0" applyNumberFormat="1" applyFont="1" applyFill="1" applyBorder="1" applyAlignment="1">
      <alignment horizontal="center" vertical="top"/>
    </xf>
    <xf numFmtId="49" fontId="14" fillId="24" borderId="16" xfId="0" applyNumberFormat="1" applyFont="1" applyFill="1" applyBorder="1" applyAlignment="1">
      <alignment horizontal="center" vertical="top"/>
    </xf>
    <xf numFmtId="49" fontId="14" fillId="24" borderId="11" xfId="0" applyNumberFormat="1" applyFont="1" applyFill="1" applyBorder="1" applyAlignment="1">
      <alignment horizontal="center" vertical="top"/>
    </xf>
    <xf numFmtId="0" fontId="14" fillId="24" borderId="10" xfId="0" applyFont="1" applyFill="1" applyBorder="1" applyAlignment="1">
      <alignment horizontal="left"/>
    </xf>
    <xf numFmtId="0" fontId="8" fillId="24" borderId="10" xfId="0" applyFont="1" applyFill="1" applyBorder="1" applyAlignment="1">
      <alignment horizontal="left" vertical="center" wrapText="1"/>
    </xf>
    <xf numFmtId="49" fontId="15" fillId="24" borderId="10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left" vertical="center"/>
    </xf>
    <xf numFmtId="0" fontId="15" fillId="24" borderId="17" xfId="0" applyFont="1" applyFill="1" applyBorder="1" applyAlignment="1">
      <alignment horizontal="center"/>
    </xf>
    <xf numFmtId="0" fontId="15" fillId="24" borderId="18" xfId="0" applyFont="1" applyFill="1" applyBorder="1" applyAlignment="1">
      <alignment horizontal="center"/>
    </xf>
    <xf numFmtId="189" fontId="15" fillId="24" borderId="17" xfId="61" applyNumberFormat="1" applyFont="1" applyFill="1" applyBorder="1" applyAlignment="1">
      <alignment horizontal="center"/>
    </xf>
    <xf numFmtId="189" fontId="15" fillId="24" borderId="18" xfId="61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/>
    </xf>
    <xf numFmtId="49" fontId="7" fillId="24" borderId="17" xfId="0" applyNumberFormat="1" applyFont="1" applyFill="1" applyBorder="1" applyAlignment="1">
      <alignment horizontal="center" vertical="center"/>
    </xf>
    <xf numFmtId="49" fontId="7" fillId="24" borderId="18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9" fillId="24" borderId="22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9" fillId="24" borderId="10" xfId="0" applyFont="1" applyFill="1" applyBorder="1" applyAlignment="1">
      <alignment horizontal="center" wrapText="1"/>
    </xf>
    <xf numFmtId="49" fontId="7" fillId="24" borderId="17" xfId="0" applyNumberFormat="1" applyFont="1" applyFill="1" applyBorder="1" applyAlignment="1">
      <alignment horizontal="center" vertical="top"/>
    </xf>
    <xf numFmtId="49" fontId="7" fillId="24" borderId="18" xfId="0" applyNumberFormat="1" applyFont="1" applyFill="1" applyBorder="1" applyAlignment="1">
      <alignment horizontal="center" vertical="top"/>
    </xf>
    <xf numFmtId="0" fontId="7" fillId="24" borderId="17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0" fillId="24" borderId="15" xfId="0" applyFont="1" applyFill="1" applyBorder="1" applyAlignment="1">
      <alignment horizontal="center" wrapText="1"/>
    </xf>
    <xf numFmtId="0" fontId="10" fillId="24" borderId="11" xfId="0" applyFont="1" applyFill="1" applyBorder="1" applyAlignment="1">
      <alignment horizontal="center" wrapText="1"/>
    </xf>
    <xf numFmtId="0" fontId="8" fillId="24" borderId="0" xfId="0" applyFont="1" applyFill="1" applyBorder="1" applyAlignment="1">
      <alignment horizontal="left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24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4" borderId="19" xfId="0" applyFont="1" applyFill="1" applyBorder="1" applyAlignment="1">
      <alignment horizontal="center" wrapText="1"/>
    </xf>
    <xf numFmtId="0" fontId="5" fillId="24" borderId="20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3"/>
  <sheetViews>
    <sheetView tabSelected="1" zoomScalePageLayoutView="0" workbookViewId="0" topLeftCell="A493">
      <selection activeCell="D511" sqref="D511"/>
    </sheetView>
  </sheetViews>
  <sheetFormatPr defaultColWidth="9.00390625" defaultRowHeight="12.75"/>
  <cols>
    <col min="1" max="1" width="11.875" style="1" customWidth="1"/>
    <col min="2" max="2" width="79.25390625" style="2" customWidth="1"/>
    <col min="3" max="3" width="0.12890625" style="2" customWidth="1"/>
    <col min="4" max="4" width="15.25390625" style="2" customWidth="1"/>
    <col min="5" max="16384" width="9.125" style="2" customWidth="1"/>
  </cols>
  <sheetData>
    <row r="1" spans="1:4" ht="12.75" customHeight="1">
      <c r="A1" s="6"/>
      <c r="B1" s="51"/>
      <c r="C1" s="8"/>
      <c r="D1" s="7"/>
    </row>
    <row r="2" spans="1:4" ht="12.75" customHeight="1">
      <c r="A2" s="6"/>
      <c r="B2" s="8"/>
      <c r="C2" s="8"/>
      <c r="D2" s="7"/>
    </row>
    <row r="3" spans="1:4" ht="25.5" customHeight="1">
      <c r="A3" s="105" t="s">
        <v>817</v>
      </c>
      <c r="B3" s="105"/>
      <c r="C3" s="47"/>
      <c r="D3" s="48"/>
    </row>
    <row r="4" spans="1:4" ht="19.5" customHeight="1">
      <c r="A4" s="106" t="s">
        <v>1178</v>
      </c>
      <c r="B4" s="106"/>
      <c r="C4" s="106"/>
      <c r="D4" s="106"/>
    </row>
    <row r="5" spans="1:4" ht="20.25" customHeight="1">
      <c r="A5" s="49"/>
      <c r="B5" s="53" t="s">
        <v>1180</v>
      </c>
      <c r="C5" s="47"/>
      <c r="D5" s="48"/>
    </row>
    <row r="6" spans="1:4" ht="18.75">
      <c r="A6" s="10"/>
      <c r="B6" s="53" t="s">
        <v>1216</v>
      </c>
      <c r="C6" s="7"/>
      <c r="D6" s="7"/>
    </row>
    <row r="7" spans="1:4" ht="18.75">
      <c r="A7" s="10"/>
      <c r="B7" s="53"/>
      <c r="C7" s="7"/>
      <c r="D7" s="7"/>
    </row>
    <row r="8" spans="1:4" ht="18.75">
      <c r="A8" s="108" t="s">
        <v>36</v>
      </c>
      <c r="B8" s="110" t="s">
        <v>86</v>
      </c>
      <c r="C8" s="66" t="s">
        <v>1179</v>
      </c>
      <c r="D8" s="107" t="s">
        <v>1179</v>
      </c>
    </row>
    <row r="9" spans="1:5" ht="32.25" customHeight="1">
      <c r="A9" s="109"/>
      <c r="B9" s="110"/>
      <c r="C9" s="11" t="s">
        <v>1182</v>
      </c>
      <c r="D9" s="107"/>
      <c r="E9" s="4"/>
    </row>
    <row r="10" spans="1:5" ht="18.75">
      <c r="A10" s="12" t="s">
        <v>699</v>
      </c>
      <c r="B10" s="30" t="s">
        <v>87</v>
      </c>
      <c r="C10" s="13"/>
      <c r="D10" s="31"/>
      <c r="E10" s="4"/>
    </row>
    <row r="11" spans="1:5" ht="18.75">
      <c r="A11" s="14" t="s">
        <v>88</v>
      </c>
      <c r="B11" s="32" t="s">
        <v>21</v>
      </c>
      <c r="C11" s="39">
        <v>535</v>
      </c>
      <c r="D11" s="44">
        <f>C11*1.12</f>
        <v>599.2</v>
      </c>
      <c r="E11" s="4"/>
    </row>
    <row r="12" spans="1:5" ht="18.75">
      <c r="A12" s="14" t="s">
        <v>89</v>
      </c>
      <c r="B12" s="32" t="s">
        <v>22</v>
      </c>
      <c r="C12" s="39">
        <v>177</v>
      </c>
      <c r="D12" s="44">
        <f aca="true" t="shared" si="0" ref="D12:D75">C12*1.12</f>
        <v>198.24</v>
      </c>
      <c r="E12" s="4"/>
    </row>
    <row r="13" spans="1:5" ht="18.75">
      <c r="A13" s="14" t="s">
        <v>90</v>
      </c>
      <c r="B13" s="32" t="s">
        <v>23</v>
      </c>
      <c r="C13" s="39">
        <v>535</v>
      </c>
      <c r="D13" s="44">
        <f t="shared" si="0"/>
        <v>599.2</v>
      </c>
      <c r="E13" s="4"/>
    </row>
    <row r="14" spans="1:5" ht="18.75">
      <c r="A14" s="14" t="s">
        <v>91</v>
      </c>
      <c r="B14" s="32" t="s">
        <v>24</v>
      </c>
      <c r="C14" s="39">
        <v>177</v>
      </c>
      <c r="D14" s="44">
        <f t="shared" si="0"/>
        <v>198.24</v>
      </c>
      <c r="E14" s="4"/>
    </row>
    <row r="15" spans="1:5" ht="18.75">
      <c r="A15" s="14" t="s">
        <v>92</v>
      </c>
      <c r="B15" s="32" t="s">
        <v>25</v>
      </c>
      <c r="C15" s="39">
        <v>177</v>
      </c>
      <c r="D15" s="44">
        <f t="shared" si="0"/>
        <v>198.24</v>
      </c>
      <c r="E15" s="4"/>
    </row>
    <row r="16" spans="1:5" ht="18.75">
      <c r="A16" s="14" t="s">
        <v>93</v>
      </c>
      <c r="B16" s="32" t="s">
        <v>26</v>
      </c>
      <c r="C16" s="39">
        <v>177</v>
      </c>
      <c r="D16" s="44">
        <f t="shared" si="0"/>
        <v>198.24</v>
      </c>
      <c r="E16" s="4"/>
    </row>
    <row r="17" spans="1:5" ht="18.75">
      <c r="A17" s="14" t="s">
        <v>94</v>
      </c>
      <c r="B17" s="32" t="s">
        <v>27</v>
      </c>
      <c r="C17" s="39">
        <v>134</v>
      </c>
      <c r="D17" s="44">
        <f t="shared" si="0"/>
        <v>150.08</v>
      </c>
      <c r="E17" s="4"/>
    </row>
    <row r="18" spans="1:5" ht="36" customHeight="1">
      <c r="A18" s="14" t="s">
        <v>95</v>
      </c>
      <c r="B18" s="32" t="s">
        <v>96</v>
      </c>
      <c r="C18" s="39">
        <v>223</v>
      </c>
      <c r="D18" s="44">
        <f t="shared" si="0"/>
        <v>249.76000000000002</v>
      </c>
      <c r="E18" s="4"/>
    </row>
    <row r="19" spans="1:5" ht="18.75">
      <c r="A19" s="14" t="s">
        <v>97</v>
      </c>
      <c r="B19" s="32" t="s">
        <v>28</v>
      </c>
      <c r="C19" s="39">
        <v>267</v>
      </c>
      <c r="D19" s="44">
        <f t="shared" si="0"/>
        <v>299.04</v>
      </c>
      <c r="E19" s="4"/>
    </row>
    <row r="20" spans="1:5" ht="18.75">
      <c r="A20" s="14" t="s">
        <v>98</v>
      </c>
      <c r="B20" s="32" t="s">
        <v>81</v>
      </c>
      <c r="C20" s="39">
        <v>267</v>
      </c>
      <c r="D20" s="44">
        <f t="shared" si="0"/>
        <v>299.04</v>
      </c>
      <c r="E20" s="4"/>
    </row>
    <row r="21" spans="1:5" ht="18.75">
      <c r="A21" s="14" t="s">
        <v>99</v>
      </c>
      <c r="B21" s="32" t="s">
        <v>29</v>
      </c>
      <c r="C21" s="39">
        <v>177</v>
      </c>
      <c r="D21" s="44">
        <f t="shared" si="0"/>
        <v>198.24</v>
      </c>
      <c r="E21" s="4"/>
    </row>
    <row r="22" spans="1:5" ht="18.75">
      <c r="A22" s="14" t="s">
        <v>100</v>
      </c>
      <c r="B22" s="32" t="s">
        <v>101</v>
      </c>
      <c r="C22" s="39">
        <v>177</v>
      </c>
      <c r="D22" s="44">
        <f t="shared" si="0"/>
        <v>198.24</v>
      </c>
      <c r="E22" s="4"/>
    </row>
    <row r="23" spans="1:5" ht="18.75">
      <c r="A23" s="14" t="s">
        <v>102</v>
      </c>
      <c r="B23" s="32" t="s">
        <v>30</v>
      </c>
      <c r="C23" s="39">
        <v>134</v>
      </c>
      <c r="D23" s="44">
        <f t="shared" si="0"/>
        <v>150.08</v>
      </c>
      <c r="E23" s="4"/>
    </row>
    <row r="24" spans="1:5" ht="18.75">
      <c r="A24" s="14" t="s">
        <v>103</v>
      </c>
      <c r="B24" s="32" t="s">
        <v>104</v>
      </c>
      <c r="C24" s="39">
        <v>134</v>
      </c>
      <c r="D24" s="44">
        <f t="shared" si="0"/>
        <v>150.08</v>
      </c>
      <c r="E24" s="4"/>
    </row>
    <row r="25" spans="1:5" ht="18.75">
      <c r="A25" s="14" t="s">
        <v>105</v>
      </c>
      <c r="B25" s="32" t="s">
        <v>106</v>
      </c>
      <c r="C25" s="39">
        <v>177</v>
      </c>
      <c r="D25" s="44">
        <f t="shared" si="0"/>
        <v>198.24</v>
      </c>
      <c r="E25" s="4"/>
    </row>
    <row r="26" spans="1:5" ht="18.75">
      <c r="A26" s="14" t="s">
        <v>107</v>
      </c>
      <c r="B26" s="32" t="s">
        <v>108</v>
      </c>
      <c r="C26" s="39">
        <v>177</v>
      </c>
      <c r="D26" s="44">
        <f t="shared" si="0"/>
        <v>198.24</v>
      </c>
      <c r="E26" s="4"/>
    </row>
    <row r="27" spans="1:5" ht="37.5">
      <c r="A27" s="14" t="s">
        <v>109</v>
      </c>
      <c r="B27" s="32" t="s">
        <v>110</v>
      </c>
      <c r="C27" s="40">
        <v>553</v>
      </c>
      <c r="D27" s="44">
        <f t="shared" si="0"/>
        <v>619.36</v>
      </c>
      <c r="E27" s="4"/>
    </row>
    <row r="28" spans="1:5" ht="37.5">
      <c r="A28" s="14" t="s">
        <v>111</v>
      </c>
      <c r="B28" s="32" t="s">
        <v>778</v>
      </c>
      <c r="C28" s="40">
        <v>342</v>
      </c>
      <c r="D28" s="44">
        <f t="shared" si="0"/>
        <v>383.04</v>
      </c>
      <c r="E28" s="4"/>
    </row>
    <row r="29" spans="1:5" ht="18.75">
      <c r="A29" s="14" t="s">
        <v>851</v>
      </c>
      <c r="B29" s="30" t="s">
        <v>31</v>
      </c>
      <c r="C29" s="39"/>
      <c r="D29" s="44">
        <f t="shared" si="0"/>
        <v>0</v>
      </c>
      <c r="E29" s="4"/>
    </row>
    <row r="30" spans="1:5" ht="18.75">
      <c r="A30" s="14" t="s">
        <v>852</v>
      </c>
      <c r="B30" s="32" t="s">
        <v>82</v>
      </c>
      <c r="C30" s="39">
        <v>498</v>
      </c>
      <c r="D30" s="44">
        <f t="shared" si="0"/>
        <v>557.7600000000001</v>
      </c>
      <c r="E30" s="4"/>
    </row>
    <row r="31" spans="1:5" ht="18.75">
      <c r="A31" s="14" t="s">
        <v>853</v>
      </c>
      <c r="B31" s="32" t="s">
        <v>113</v>
      </c>
      <c r="C31" s="39">
        <v>332</v>
      </c>
      <c r="D31" s="44">
        <f t="shared" si="0"/>
        <v>371.84000000000003</v>
      </c>
      <c r="E31" s="4"/>
    </row>
    <row r="32" spans="1:5" ht="18.75">
      <c r="A32" s="14" t="s">
        <v>854</v>
      </c>
      <c r="B32" s="32" t="s">
        <v>32</v>
      </c>
      <c r="C32" s="39">
        <v>299</v>
      </c>
      <c r="D32" s="44">
        <f t="shared" si="0"/>
        <v>334.88000000000005</v>
      </c>
      <c r="E32" s="4"/>
    </row>
    <row r="33" spans="1:5" ht="18.75">
      <c r="A33" s="14" t="s">
        <v>855</v>
      </c>
      <c r="B33" s="32" t="s">
        <v>33</v>
      </c>
      <c r="C33" s="39">
        <v>663</v>
      </c>
      <c r="D33" s="44">
        <f t="shared" si="0"/>
        <v>742.5600000000001</v>
      </c>
      <c r="E33" s="4"/>
    </row>
    <row r="34" spans="1:5" ht="18.75">
      <c r="A34" s="14" t="s">
        <v>856</v>
      </c>
      <c r="B34" s="30" t="s">
        <v>117</v>
      </c>
      <c r="C34" s="39"/>
      <c r="D34" s="44">
        <f t="shared" si="0"/>
        <v>0</v>
      </c>
      <c r="E34" s="4"/>
    </row>
    <row r="35" spans="1:5" ht="18.75">
      <c r="A35" s="14" t="s">
        <v>857</v>
      </c>
      <c r="B35" s="32" t="s">
        <v>22</v>
      </c>
      <c r="C35" s="39">
        <v>243</v>
      </c>
      <c r="D35" s="44">
        <f t="shared" si="0"/>
        <v>272.16</v>
      </c>
      <c r="E35" s="4"/>
    </row>
    <row r="36" spans="1:5" ht="18.75">
      <c r="A36" s="14" t="s">
        <v>858</v>
      </c>
      <c r="B36" s="32" t="s">
        <v>23</v>
      </c>
      <c r="C36" s="39">
        <v>621</v>
      </c>
      <c r="D36" s="44">
        <f t="shared" si="0"/>
        <v>695.5200000000001</v>
      </c>
      <c r="E36" s="4"/>
    </row>
    <row r="37" spans="1:5" ht="18.75">
      <c r="A37" s="14" t="s">
        <v>859</v>
      </c>
      <c r="B37" s="32" t="s">
        <v>118</v>
      </c>
      <c r="C37" s="39">
        <v>518</v>
      </c>
      <c r="D37" s="44">
        <f t="shared" si="0"/>
        <v>580.1600000000001</v>
      </c>
      <c r="E37" s="4"/>
    </row>
    <row r="38" spans="1:5" ht="18.75">
      <c r="A38" s="14" t="s">
        <v>860</v>
      </c>
      <c r="B38" s="32" t="s">
        <v>24</v>
      </c>
      <c r="C38" s="39">
        <v>243</v>
      </c>
      <c r="D38" s="44">
        <f t="shared" si="0"/>
        <v>272.16</v>
      </c>
      <c r="E38" s="4"/>
    </row>
    <row r="39" spans="1:5" ht="18.75">
      <c r="A39" s="14" t="s">
        <v>861</v>
      </c>
      <c r="B39" s="32" t="s">
        <v>26</v>
      </c>
      <c r="C39" s="39">
        <v>207</v>
      </c>
      <c r="D39" s="44">
        <f t="shared" si="0"/>
        <v>231.84000000000003</v>
      </c>
      <c r="E39" s="4"/>
    </row>
    <row r="40" spans="1:5" ht="18.75">
      <c r="A40" s="14" t="s">
        <v>862</v>
      </c>
      <c r="B40" s="32" t="s">
        <v>119</v>
      </c>
      <c r="C40" s="39">
        <v>361</v>
      </c>
      <c r="D40" s="44">
        <f t="shared" si="0"/>
        <v>404.32000000000005</v>
      </c>
      <c r="E40" s="4"/>
    </row>
    <row r="41" spans="1:5" ht="18.75">
      <c r="A41" s="12" t="s">
        <v>120</v>
      </c>
      <c r="B41" s="30" t="s">
        <v>121</v>
      </c>
      <c r="C41" s="39"/>
      <c r="D41" s="44">
        <f t="shared" si="0"/>
        <v>0</v>
      </c>
      <c r="E41" s="4"/>
    </row>
    <row r="42" spans="1:5" ht="18.75">
      <c r="A42" s="14" t="s">
        <v>863</v>
      </c>
      <c r="B42" s="32" t="s">
        <v>122</v>
      </c>
      <c r="C42" s="39">
        <v>124</v>
      </c>
      <c r="D42" s="44">
        <f t="shared" si="0"/>
        <v>138.88000000000002</v>
      </c>
      <c r="E42" s="4"/>
    </row>
    <row r="43" spans="1:5" ht="18.75">
      <c r="A43" s="14" t="s">
        <v>123</v>
      </c>
      <c r="B43" s="32" t="s">
        <v>124</v>
      </c>
      <c r="C43" s="39"/>
      <c r="D43" s="44">
        <f t="shared" si="0"/>
        <v>0</v>
      </c>
      <c r="E43" s="4"/>
    </row>
    <row r="44" spans="1:5" ht="18.75">
      <c r="A44" s="14" t="s">
        <v>125</v>
      </c>
      <c r="B44" s="32" t="s">
        <v>126</v>
      </c>
      <c r="C44" s="39">
        <v>56</v>
      </c>
      <c r="D44" s="44">
        <f t="shared" si="0"/>
        <v>62.720000000000006</v>
      </c>
      <c r="E44" s="4"/>
    </row>
    <row r="45" spans="1:5" ht="18.75">
      <c r="A45" s="14" t="s">
        <v>127</v>
      </c>
      <c r="B45" s="32" t="s">
        <v>128</v>
      </c>
      <c r="C45" s="39">
        <v>56</v>
      </c>
      <c r="D45" s="44">
        <f t="shared" si="0"/>
        <v>62.720000000000006</v>
      </c>
      <c r="E45" s="4"/>
    </row>
    <row r="46" spans="1:5" ht="18.75">
      <c r="A46" s="14" t="s">
        <v>864</v>
      </c>
      <c r="B46" s="32" t="s">
        <v>129</v>
      </c>
      <c r="C46" s="39">
        <v>58</v>
      </c>
      <c r="D46" s="44">
        <f t="shared" si="0"/>
        <v>64.96000000000001</v>
      </c>
      <c r="E46" s="4"/>
    </row>
    <row r="47" spans="1:5" ht="18.75">
      <c r="A47" s="14" t="s">
        <v>865</v>
      </c>
      <c r="B47" s="32" t="s">
        <v>130</v>
      </c>
      <c r="C47" s="39">
        <v>101</v>
      </c>
      <c r="D47" s="44">
        <f t="shared" si="0"/>
        <v>113.12</v>
      </c>
      <c r="E47" s="4"/>
    </row>
    <row r="48" spans="1:5" ht="18.75">
      <c r="A48" s="14" t="s">
        <v>866</v>
      </c>
      <c r="B48" s="32" t="s">
        <v>131</v>
      </c>
      <c r="C48" s="39">
        <v>100</v>
      </c>
      <c r="D48" s="44">
        <f t="shared" si="0"/>
        <v>112.00000000000001</v>
      </c>
      <c r="E48" s="4"/>
    </row>
    <row r="49" spans="1:5" ht="18.75">
      <c r="A49" s="14" t="s">
        <v>867</v>
      </c>
      <c r="B49" s="32" t="s">
        <v>132</v>
      </c>
      <c r="C49" s="39">
        <v>100</v>
      </c>
      <c r="D49" s="44">
        <f t="shared" si="0"/>
        <v>112.00000000000001</v>
      </c>
      <c r="E49" s="4"/>
    </row>
    <row r="50" spans="1:5" ht="18.75">
      <c r="A50" s="14" t="s">
        <v>868</v>
      </c>
      <c r="B50" s="32" t="s">
        <v>133</v>
      </c>
      <c r="C50" s="39">
        <v>100</v>
      </c>
      <c r="D50" s="44">
        <f t="shared" si="0"/>
        <v>112.00000000000001</v>
      </c>
      <c r="E50" s="4"/>
    </row>
    <row r="51" spans="1:5" ht="18.75">
      <c r="A51" s="14" t="s">
        <v>869</v>
      </c>
      <c r="B51" s="32" t="s">
        <v>134</v>
      </c>
      <c r="C51" s="39">
        <v>104</v>
      </c>
      <c r="D51" s="44">
        <f t="shared" si="0"/>
        <v>116.48000000000002</v>
      </c>
      <c r="E51" s="4"/>
    </row>
    <row r="52" spans="1:5" ht="37.5">
      <c r="A52" s="14" t="s">
        <v>870</v>
      </c>
      <c r="B52" s="32" t="s">
        <v>135</v>
      </c>
      <c r="C52" s="40">
        <v>91</v>
      </c>
      <c r="D52" s="44">
        <f t="shared" si="0"/>
        <v>101.92000000000002</v>
      </c>
      <c r="E52" s="4"/>
    </row>
    <row r="53" spans="1:5" ht="18.75">
      <c r="A53" s="14" t="s">
        <v>871</v>
      </c>
      <c r="B53" s="32" t="s">
        <v>136</v>
      </c>
      <c r="C53" s="39">
        <v>107</v>
      </c>
      <c r="D53" s="44">
        <f t="shared" si="0"/>
        <v>119.84000000000002</v>
      </c>
      <c r="E53" s="4"/>
    </row>
    <row r="54" spans="1:5" ht="18.75">
      <c r="A54" s="14" t="s">
        <v>872</v>
      </c>
      <c r="B54" s="32" t="s">
        <v>137</v>
      </c>
      <c r="C54" s="39">
        <v>100</v>
      </c>
      <c r="D54" s="44">
        <f t="shared" si="0"/>
        <v>112.00000000000001</v>
      </c>
      <c r="E54" s="4"/>
    </row>
    <row r="55" spans="1:5" ht="18.75">
      <c r="A55" s="14" t="s">
        <v>873</v>
      </c>
      <c r="B55" s="32" t="s">
        <v>138</v>
      </c>
      <c r="C55" s="39">
        <v>37</v>
      </c>
      <c r="D55" s="44">
        <f t="shared" si="0"/>
        <v>41.440000000000005</v>
      </c>
      <c r="E55" s="4"/>
    </row>
    <row r="56" spans="1:5" ht="18.75">
      <c r="A56" s="14" t="s">
        <v>874</v>
      </c>
      <c r="B56" s="32" t="s">
        <v>139</v>
      </c>
      <c r="C56" s="39">
        <v>37</v>
      </c>
      <c r="D56" s="44">
        <f t="shared" si="0"/>
        <v>41.440000000000005</v>
      </c>
      <c r="E56" s="4"/>
    </row>
    <row r="57" spans="1:5" ht="18.75">
      <c r="A57" s="14" t="s">
        <v>875</v>
      </c>
      <c r="B57" s="32" t="s">
        <v>140</v>
      </c>
      <c r="C57" s="39">
        <v>76</v>
      </c>
      <c r="D57" s="44">
        <f t="shared" si="0"/>
        <v>85.12</v>
      </c>
      <c r="E57" s="4"/>
    </row>
    <row r="58" spans="1:5" ht="18.75">
      <c r="A58" s="14" t="s">
        <v>876</v>
      </c>
      <c r="B58" s="32" t="s">
        <v>141</v>
      </c>
      <c r="C58" s="39">
        <v>59</v>
      </c>
      <c r="D58" s="44">
        <f t="shared" si="0"/>
        <v>66.08000000000001</v>
      </c>
      <c r="E58" s="4"/>
    </row>
    <row r="59" spans="1:5" ht="18.75">
      <c r="A59" s="14" t="s">
        <v>877</v>
      </c>
      <c r="B59" s="32" t="s">
        <v>142</v>
      </c>
      <c r="C59" s="39">
        <v>65</v>
      </c>
      <c r="D59" s="44">
        <f t="shared" si="0"/>
        <v>72.80000000000001</v>
      </c>
      <c r="E59" s="4"/>
    </row>
    <row r="60" spans="1:5" ht="18.75">
      <c r="A60" s="14" t="s">
        <v>878</v>
      </c>
      <c r="B60" s="32" t="s">
        <v>143</v>
      </c>
      <c r="C60" s="39">
        <v>100</v>
      </c>
      <c r="D60" s="44">
        <f t="shared" si="0"/>
        <v>112.00000000000001</v>
      </c>
      <c r="E60" s="4"/>
    </row>
    <row r="61" spans="1:5" ht="18.75">
      <c r="A61" s="14" t="s">
        <v>879</v>
      </c>
      <c r="B61" s="32" t="s">
        <v>144</v>
      </c>
      <c r="C61" s="39">
        <v>37</v>
      </c>
      <c r="D61" s="44">
        <f t="shared" si="0"/>
        <v>41.440000000000005</v>
      </c>
      <c r="E61" s="4"/>
    </row>
    <row r="62" spans="1:5" ht="18.75">
      <c r="A62" s="14" t="s">
        <v>880</v>
      </c>
      <c r="B62" s="32" t="s">
        <v>145</v>
      </c>
      <c r="C62" s="39">
        <v>59</v>
      </c>
      <c r="D62" s="44">
        <f t="shared" si="0"/>
        <v>66.08000000000001</v>
      </c>
      <c r="E62" s="4"/>
    </row>
    <row r="63" spans="1:5" ht="18.75">
      <c r="A63" s="14" t="s">
        <v>881</v>
      </c>
      <c r="B63" s="32" t="s">
        <v>146</v>
      </c>
      <c r="C63" s="39">
        <v>77</v>
      </c>
      <c r="D63" s="44">
        <f t="shared" si="0"/>
        <v>86.24000000000001</v>
      </c>
      <c r="E63" s="4"/>
    </row>
    <row r="64" spans="1:5" ht="18.75">
      <c r="A64" s="14" t="s">
        <v>882</v>
      </c>
      <c r="B64" s="32" t="s">
        <v>147</v>
      </c>
      <c r="C64" s="39">
        <v>77</v>
      </c>
      <c r="D64" s="44">
        <f t="shared" si="0"/>
        <v>86.24000000000001</v>
      </c>
      <c r="E64" s="4"/>
    </row>
    <row r="65" spans="1:5" ht="18.75">
      <c r="A65" s="14" t="s">
        <v>883</v>
      </c>
      <c r="B65" s="32" t="s">
        <v>148</v>
      </c>
      <c r="C65" s="39">
        <v>77</v>
      </c>
      <c r="D65" s="44">
        <f t="shared" si="0"/>
        <v>86.24000000000001</v>
      </c>
      <c r="E65" s="4"/>
    </row>
    <row r="66" spans="1:5" ht="18.75">
      <c r="A66" s="54" t="s">
        <v>884</v>
      </c>
      <c r="B66" s="55" t="s">
        <v>149</v>
      </c>
      <c r="C66" s="56">
        <v>99</v>
      </c>
      <c r="D66" s="57">
        <f t="shared" si="0"/>
        <v>110.88000000000001</v>
      </c>
      <c r="E66" s="4"/>
    </row>
    <row r="67" spans="1:5" ht="18.75">
      <c r="A67" s="54" t="s">
        <v>885</v>
      </c>
      <c r="B67" s="55" t="s">
        <v>150</v>
      </c>
      <c r="C67" s="56">
        <v>483</v>
      </c>
      <c r="D67" s="57">
        <f t="shared" si="0"/>
        <v>540.96</v>
      </c>
      <c r="E67" s="4"/>
    </row>
    <row r="68" spans="1:5" ht="18.75">
      <c r="A68" s="14" t="s">
        <v>886</v>
      </c>
      <c r="B68" s="32" t="s">
        <v>151</v>
      </c>
      <c r="C68" s="39">
        <v>130</v>
      </c>
      <c r="D68" s="44">
        <f t="shared" si="0"/>
        <v>145.60000000000002</v>
      </c>
      <c r="E68" s="4"/>
    </row>
    <row r="69" spans="1:5" ht="18.75">
      <c r="A69" s="14" t="s">
        <v>887</v>
      </c>
      <c r="B69" s="32" t="s">
        <v>152</v>
      </c>
      <c r="C69" s="39">
        <v>422</v>
      </c>
      <c r="D69" s="44">
        <f t="shared" si="0"/>
        <v>472.64000000000004</v>
      </c>
      <c r="E69" s="4"/>
    </row>
    <row r="70" spans="1:5" ht="18.75">
      <c r="A70" s="14" t="s">
        <v>888</v>
      </c>
      <c r="B70" s="32" t="s">
        <v>153</v>
      </c>
      <c r="C70" s="39">
        <v>126</v>
      </c>
      <c r="D70" s="44">
        <f t="shared" si="0"/>
        <v>141.12</v>
      </c>
      <c r="E70" s="4"/>
    </row>
    <row r="71" spans="1:5" ht="18.75">
      <c r="A71" s="14" t="s">
        <v>889</v>
      </c>
      <c r="B71" s="32" t="s">
        <v>154</v>
      </c>
      <c r="C71" s="39">
        <v>52</v>
      </c>
      <c r="D71" s="44">
        <f t="shared" si="0"/>
        <v>58.24000000000001</v>
      </c>
      <c r="E71" s="4"/>
    </row>
    <row r="72" spans="1:5" ht="18.75">
      <c r="A72" s="14" t="s">
        <v>890</v>
      </c>
      <c r="B72" s="32" t="s">
        <v>155</v>
      </c>
      <c r="C72" s="39">
        <v>77</v>
      </c>
      <c r="D72" s="44">
        <f t="shared" si="0"/>
        <v>86.24000000000001</v>
      </c>
      <c r="E72" s="4"/>
    </row>
    <row r="73" spans="1:5" ht="18.75">
      <c r="A73" s="14" t="s">
        <v>891</v>
      </c>
      <c r="B73" s="32" t="s">
        <v>156</v>
      </c>
      <c r="C73" s="39">
        <v>43</v>
      </c>
      <c r="D73" s="44">
        <f t="shared" si="0"/>
        <v>48.160000000000004</v>
      </c>
      <c r="E73" s="4"/>
    </row>
    <row r="74" spans="1:5" ht="18.75">
      <c r="A74" s="14" t="s">
        <v>892</v>
      </c>
      <c r="B74" s="32" t="s">
        <v>157</v>
      </c>
      <c r="C74" s="39">
        <v>57</v>
      </c>
      <c r="D74" s="44">
        <f t="shared" si="0"/>
        <v>63.84</v>
      </c>
      <c r="E74" s="4"/>
    </row>
    <row r="75" spans="1:5" ht="18.75">
      <c r="A75" s="14" t="s">
        <v>893</v>
      </c>
      <c r="B75" s="32" t="s">
        <v>158</v>
      </c>
      <c r="C75" s="39">
        <v>149</v>
      </c>
      <c r="D75" s="44">
        <f t="shared" si="0"/>
        <v>166.88000000000002</v>
      </c>
      <c r="E75" s="4"/>
    </row>
    <row r="76" spans="1:5" ht="18.75">
      <c r="A76" s="14" t="s">
        <v>1106</v>
      </c>
      <c r="B76" s="32" t="s">
        <v>159</v>
      </c>
      <c r="C76" s="39">
        <v>329</v>
      </c>
      <c r="D76" s="44">
        <f aca="true" t="shared" si="1" ref="D76:D103">C76*1.12</f>
        <v>368.48</v>
      </c>
      <c r="E76" s="4"/>
    </row>
    <row r="77" spans="1:5" ht="18.75">
      <c r="A77" s="14" t="s">
        <v>1107</v>
      </c>
      <c r="B77" s="32" t="s">
        <v>160</v>
      </c>
      <c r="C77" s="39">
        <v>431</v>
      </c>
      <c r="D77" s="44">
        <f t="shared" si="1"/>
        <v>482.72</v>
      </c>
      <c r="E77" s="4"/>
    </row>
    <row r="78" spans="1:5" ht="18.75">
      <c r="A78" s="14" t="s">
        <v>1108</v>
      </c>
      <c r="B78" s="32" t="s">
        <v>161</v>
      </c>
      <c r="C78" s="39">
        <v>558</v>
      </c>
      <c r="D78" s="44">
        <f t="shared" si="1"/>
        <v>624.96</v>
      </c>
      <c r="E78" s="4"/>
    </row>
    <row r="79" spans="1:5" ht="18.75">
      <c r="A79" s="14" t="s">
        <v>1109</v>
      </c>
      <c r="B79" s="32" t="s">
        <v>162</v>
      </c>
      <c r="C79" s="39">
        <v>673</v>
      </c>
      <c r="D79" s="44">
        <f t="shared" si="1"/>
        <v>753.7600000000001</v>
      </c>
      <c r="E79" s="4"/>
    </row>
    <row r="80" spans="1:5" ht="18.75">
      <c r="A80" s="14" t="s">
        <v>1110</v>
      </c>
      <c r="B80" s="32" t="s">
        <v>163</v>
      </c>
      <c r="C80" s="39">
        <v>845</v>
      </c>
      <c r="D80" s="44">
        <f t="shared" si="1"/>
        <v>946.4000000000001</v>
      </c>
      <c r="E80" s="4"/>
    </row>
    <row r="81" spans="1:5" ht="18.75">
      <c r="A81" s="12" t="s">
        <v>894</v>
      </c>
      <c r="B81" s="30" t="s">
        <v>164</v>
      </c>
      <c r="C81" s="39"/>
      <c r="D81" s="44">
        <f t="shared" si="1"/>
        <v>0</v>
      </c>
      <c r="E81" s="4"/>
    </row>
    <row r="82" spans="1:5" ht="18.75">
      <c r="A82" s="14" t="s">
        <v>895</v>
      </c>
      <c r="B82" s="32" t="s">
        <v>165</v>
      </c>
      <c r="C82" s="39">
        <v>61</v>
      </c>
      <c r="D82" s="44">
        <f t="shared" si="1"/>
        <v>68.32000000000001</v>
      </c>
      <c r="E82" s="4"/>
    </row>
    <row r="83" spans="1:5" ht="18.75">
      <c r="A83" s="14" t="s">
        <v>896</v>
      </c>
      <c r="B83" s="32" t="s">
        <v>166</v>
      </c>
      <c r="C83" s="39">
        <v>61</v>
      </c>
      <c r="D83" s="44">
        <f t="shared" si="1"/>
        <v>68.32000000000001</v>
      </c>
      <c r="E83" s="4"/>
    </row>
    <row r="84" spans="1:5" ht="18.75">
      <c r="A84" s="14" t="s">
        <v>897</v>
      </c>
      <c r="B84" s="32" t="s">
        <v>167</v>
      </c>
      <c r="C84" s="39">
        <v>61</v>
      </c>
      <c r="D84" s="44">
        <f t="shared" si="1"/>
        <v>68.32000000000001</v>
      </c>
      <c r="E84" s="4"/>
    </row>
    <row r="85" spans="1:5" ht="18.75">
      <c r="A85" s="14" t="s">
        <v>898</v>
      </c>
      <c r="B85" s="32" t="s">
        <v>168</v>
      </c>
      <c r="C85" s="39">
        <v>61</v>
      </c>
      <c r="D85" s="44">
        <f t="shared" si="1"/>
        <v>68.32000000000001</v>
      </c>
      <c r="E85" s="4"/>
    </row>
    <row r="86" spans="1:5" ht="18.75">
      <c r="A86" s="14" t="s">
        <v>899</v>
      </c>
      <c r="B86" s="32" t="s">
        <v>169</v>
      </c>
      <c r="C86" s="39">
        <v>61</v>
      </c>
      <c r="D86" s="44">
        <f t="shared" si="1"/>
        <v>68.32000000000001</v>
      </c>
      <c r="E86" s="4"/>
    </row>
    <row r="87" spans="1:5" ht="18.75">
      <c r="A87" s="14" t="s">
        <v>900</v>
      </c>
      <c r="B87" s="32" t="s">
        <v>170</v>
      </c>
      <c r="C87" s="39">
        <v>61</v>
      </c>
      <c r="D87" s="44">
        <f t="shared" si="1"/>
        <v>68.32000000000001</v>
      </c>
      <c r="E87" s="4"/>
    </row>
    <row r="88" spans="1:5" ht="18.75">
      <c r="A88" s="14" t="s">
        <v>901</v>
      </c>
      <c r="B88" s="32" t="s">
        <v>171</v>
      </c>
      <c r="C88" s="39">
        <v>61</v>
      </c>
      <c r="D88" s="44">
        <f t="shared" si="1"/>
        <v>68.32000000000001</v>
      </c>
      <c r="E88" s="4"/>
    </row>
    <row r="89" spans="1:5" ht="18.75">
      <c r="A89" s="14" t="s">
        <v>902</v>
      </c>
      <c r="B89" s="32" t="s">
        <v>172</v>
      </c>
      <c r="C89" s="39">
        <v>61</v>
      </c>
      <c r="D89" s="44">
        <f t="shared" si="1"/>
        <v>68.32000000000001</v>
      </c>
      <c r="E89" s="4"/>
    </row>
    <row r="90" spans="1:5" ht="18.75">
      <c r="A90" s="14" t="s">
        <v>903</v>
      </c>
      <c r="B90" s="32" t="s">
        <v>173</v>
      </c>
      <c r="C90" s="39">
        <v>61</v>
      </c>
      <c r="D90" s="44">
        <f t="shared" si="1"/>
        <v>68.32000000000001</v>
      </c>
      <c r="E90" s="4"/>
    </row>
    <row r="91" spans="1:5" ht="18.75">
      <c r="A91" s="14" t="s">
        <v>904</v>
      </c>
      <c r="B91" s="32" t="s">
        <v>174</v>
      </c>
      <c r="C91" s="39">
        <v>61</v>
      </c>
      <c r="D91" s="44">
        <f t="shared" si="1"/>
        <v>68.32000000000001</v>
      </c>
      <c r="E91" s="4"/>
    </row>
    <row r="92" spans="1:5" ht="18.75">
      <c r="A92" s="14" t="s">
        <v>905</v>
      </c>
      <c r="B92" s="32" t="s">
        <v>175</v>
      </c>
      <c r="C92" s="39">
        <v>61</v>
      </c>
      <c r="D92" s="44">
        <f t="shared" si="1"/>
        <v>68.32000000000001</v>
      </c>
      <c r="E92" s="4"/>
    </row>
    <row r="93" spans="1:5" ht="18.75">
      <c r="A93" s="14" t="s">
        <v>906</v>
      </c>
      <c r="B93" s="32" t="s">
        <v>176</v>
      </c>
      <c r="C93" s="39">
        <v>91</v>
      </c>
      <c r="D93" s="44">
        <f t="shared" si="1"/>
        <v>101.92000000000002</v>
      </c>
      <c r="E93" s="4"/>
    </row>
    <row r="94" spans="1:5" ht="18.75">
      <c r="A94" s="14" t="s">
        <v>907</v>
      </c>
      <c r="B94" s="32" t="s">
        <v>177</v>
      </c>
      <c r="C94" s="39">
        <v>91</v>
      </c>
      <c r="D94" s="44">
        <f t="shared" si="1"/>
        <v>101.92000000000002</v>
      </c>
      <c r="E94" s="4"/>
    </row>
    <row r="95" spans="1:5" ht="18.75">
      <c r="A95" s="14" t="s">
        <v>908</v>
      </c>
      <c r="B95" s="32" t="s">
        <v>178</v>
      </c>
      <c r="C95" s="39">
        <v>91</v>
      </c>
      <c r="D95" s="44">
        <f t="shared" si="1"/>
        <v>101.92000000000002</v>
      </c>
      <c r="E95" s="4"/>
    </row>
    <row r="96" spans="1:5" ht="18.75">
      <c r="A96" s="14" t="s">
        <v>909</v>
      </c>
      <c r="B96" s="32" t="s">
        <v>179</v>
      </c>
      <c r="C96" s="39">
        <v>76</v>
      </c>
      <c r="D96" s="44">
        <f t="shared" si="1"/>
        <v>85.12</v>
      </c>
      <c r="E96" s="4"/>
    </row>
    <row r="97" spans="1:5" ht="18.75">
      <c r="A97" s="14" t="s">
        <v>910</v>
      </c>
      <c r="B97" s="32" t="s">
        <v>180</v>
      </c>
      <c r="C97" s="39">
        <v>91</v>
      </c>
      <c r="D97" s="44">
        <f t="shared" si="1"/>
        <v>101.92000000000002</v>
      </c>
      <c r="E97" s="4"/>
    </row>
    <row r="98" spans="1:5" ht="18.75">
      <c r="A98" s="14" t="s">
        <v>911</v>
      </c>
      <c r="B98" s="32" t="s">
        <v>181</v>
      </c>
      <c r="C98" s="39">
        <v>120</v>
      </c>
      <c r="D98" s="44">
        <f t="shared" si="1"/>
        <v>134.4</v>
      </c>
      <c r="E98" s="4"/>
    </row>
    <row r="99" spans="1:5" ht="18.75">
      <c r="A99" s="14" t="s">
        <v>912</v>
      </c>
      <c r="B99" s="32" t="s">
        <v>182</v>
      </c>
      <c r="C99" s="39">
        <v>120</v>
      </c>
      <c r="D99" s="44">
        <f t="shared" si="1"/>
        <v>134.4</v>
      </c>
      <c r="E99" s="4"/>
    </row>
    <row r="100" spans="1:5" ht="18.75">
      <c r="A100" s="14" t="s">
        <v>913</v>
      </c>
      <c r="B100" s="32" t="s">
        <v>183</v>
      </c>
      <c r="C100" s="39">
        <v>120</v>
      </c>
      <c r="D100" s="44">
        <f t="shared" si="1"/>
        <v>134.4</v>
      </c>
      <c r="E100" s="4"/>
    </row>
    <row r="101" spans="1:5" ht="56.25">
      <c r="A101" s="14" t="s">
        <v>914</v>
      </c>
      <c r="B101" s="32" t="s">
        <v>184</v>
      </c>
      <c r="C101" s="40">
        <v>152</v>
      </c>
      <c r="D101" s="44">
        <f t="shared" si="1"/>
        <v>170.24</v>
      </c>
      <c r="E101" s="4"/>
    </row>
    <row r="102" spans="1:5" ht="56.25">
      <c r="A102" s="14" t="s">
        <v>915</v>
      </c>
      <c r="B102" s="32" t="s">
        <v>185</v>
      </c>
      <c r="C102" s="40">
        <v>152</v>
      </c>
      <c r="D102" s="44">
        <f t="shared" si="1"/>
        <v>170.24</v>
      </c>
      <c r="E102" s="4"/>
    </row>
    <row r="103" spans="1:5" ht="37.5">
      <c r="A103" s="14" t="s">
        <v>916</v>
      </c>
      <c r="B103" s="32" t="s">
        <v>186</v>
      </c>
      <c r="C103" s="40">
        <v>154</v>
      </c>
      <c r="D103" s="44">
        <f t="shared" si="1"/>
        <v>172.48000000000002</v>
      </c>
      <c r="E103" s="4"/>
    </row>
    <row r="104" spans="1:5" ht="20.25">
      <c r="A104" s="65" t="s">
        <v>1205</v>
      </c>
      <c r="B104" s="97" t="s">
        <v>1185</v>
      </c>
      <c r="C104" s="97"/>
      <c r="D104" s="97"/>
      <c r="E104" s="4"/>
    </row>
    <row r="105" spans="1:5" ht="20.25">
      <c r="A105" s="58" t="s">
        <v>1206</v>
      </c>
      <c r="B105" s="59" t="s">
        <v>1186</v>
      </c>
      <c r="C105" s="59"/>
      <c r="D105" s="60">
        <v>350</v>
      </c>
      <c r="E105" s="4"/>
    </row>
    <row r="106" spans="1:5" ht="20.25">
      <c r="A106" s="58" t="s">
        <v>1207</v>
      </c>
      <c r="B106" s="59" t="s">
        <v>1187</v>
      </c>
      <c r="C106" s="59"/>
      <c r="D106" s="60">
        <v>250</v>
      </c>
      <c r="E106" s="4"/>
    </row>
    <row r="107" spans="1:5" ht="20.25">
      <c r="A107" s="58" t="s">
        <v>1208</v>
      </c>
      <c r="B107" s="59" t="s">
        <v>1188</v>
      </c>
      <c r="C107" s="59"/>
      <c r="D107" s="60">
        <v>750</v>
      </c>
      <c r="E107" s="4"/>
    </row>
    <row r="108" spans="1:5" ht="20.25">
      <c r="A108" s="61" t="s">
        <v>1209</v>
      </c>
      <c r="B108" s="97" t="s">
        <v>1189</v>
      </c>
      <c r="C108" s="97"/>
      <c r="D108" s="97"/>
      <c r="E108" s="4"/>
    </row>
    <row r="109" spans="1:5" ht="20.25">
      <c r="A109" s="58" t="s">
        <v>1210</v>
      </c>
      <c r="B109" s="59" t="s">
        <v>1190</v>
      </c>
      <c r="C109" s="62"/>
      <c r="D109" s="60">
        <v>3000</v>
      </c>
      <c r="E109" s="4"/>
    </row>
    <row r="110" spans="1:5" ht="20.25">
      <c r="A110" s="58" t="s">
        <v>1211</v>
      </c>
      <c r="B110" s="59" t="s">
        <v>1191</v>
      </c>
      <c r="C110" s="62"/>
      <c r="D110" s="60">
        <v>3400</v>
      </c>
      <c r="E110" s="4"/>
    </row>
    <row r="111" spans="1:5" ht="20.25">
      <c r="A111" s="58" t="s">
        <v>1212</v>
      </c>
      <c r="B111" s="59" t="s">
        <v>1192</v>
      </c>
      <c r="C111" s="62"/>
      <c r="D111" s="60">
        <v>4100</v>
      </c>
      <c r="E111" s="4"/>
    </row>
    <row r="112" spans="1:5" ht="20.25">
      <c r="A112" s="58" t="s">
        <v>1213</v>
      </c>
      <c r="B112" s="59" t="s">
        <v>1193</v>
      </c>
      <c r="C112" s="62"/>
      <c r="D112" s="60">
        <v>5240</v>
      </c>
      <c r="E112" s="4"/>
    </row>
    <row r="113" spans="1:5" ht="40.5">
      <c r="A113" s="58" t="s">
        <v>1213</v>
      </c>
      <c r="B113" s="63" t="s">
        <v>1194</v>
      </c>
      <c r="C113" s="62"/>
      <c r="D113" s="60">
        <v>4640</v>
      </c>
      <c r="E113" s="4"/>
    </row>
    <row r="114" spans="1:5" ht="20.25">
      <c r="A114" s="58" t="s">
        <v>1214</v>
      </c>
      <c r="B114" s="59" t="s">
        <v>1195</v>
      </c>
      <c r="C114" s="62"/>
      <c r="D114" s="60">
        <v>4850</v>
      </c>
      <c r="E114" s="4"/>
    </row>
    <row r="115" spans="1:5" ht="20.25">
      <c r="A115" s="58" t="s">
        <v>1215</v>
      </c>
      <c r="B115" s="59" t="s">
        <v>1196</v>
      </c>
      <c r="C115" s="62"/>
      <c r="D115" s="60">
        <v>4690</v>
      </c>
      <c r="E115" s="4"/>
    </row>
    <row r="116" spans="1:5" ht="18.75">
      <c r="A116" s="12" t="s">
        <v>917</v>
      </c>
      <c r="B116" s="30" t="s">
        <v>780</v>
      </c>
      <c r="C116" s="39"/>
      <c r="D116" s="44"/>
      <c r="E116" s="4"/>
    </row>
    <row r="117" spans="1:5" ht="18.75">
      <c r="A117" s="14" t="s">
        <v>918</v>
      </c>
      <c r="B117" s="32" t="s">
        <v>781</v>
      </c>
      <c r="C117" s="41">
        <v>342</v>
      </c>
      <c r="D117" s="44">
        <f>C117*1.12</f>
        <v>383.04</v>
      </c>
      <c r="E117" s="4"/>
    </row>
    <row r="118" spans="1:5" ht="19.5" customHeight="1">
      <c r="A118" s="14" t="s">
        <v>919</v>
      </c>
      <c r="B118" s="32" t="s">
        <v>783</v>
      </c>
      <c r="C118" s="40">
        <v>281</v>
      </c>
      <c r="D118" s="44">
        <f aca="true" t="shared" si="2" ref="D118:D181">C118*1.12</f>
        <v>314.72</v>
      </c>
      <c r="E118" s="4"/>
    </row>
    <row r="119" spans="1:5" ht="18.75">
      <c r="A119" s="14" t="s">
        <v>920</v>
      </c>
      <c r="B119" s="32" t="s">
        <v>784</v>
      </c>
      <c r="C119" s="39">
        <v>303</v>
      </c>
      <c r="D119" s="44">
        <f t="shared" si="2"/>
        <v>339.36</v>
      </c>
      <c r="E119" s="4"/>
    </row>
    <row r="120" spans="1:5" ht="18.75">
      <c r="A120" s="14" t="s">
        <v>921</v>
      </c>
      <c r="B120" s="32" t="s">
        <v>785</v>
      </c>
      <c r="C120" s="39">
        <v>303</v>
      </c>
      <c r="D120" s="44">
        <f t="shared" si="2"/>
        <v>339.36</v>
      </c>
      <c r="E120" s="4"/>
    </row>
    <row r="121" spans="1:5" ht="18.75">
      <c r="A121" s="14" t="s">
        <v>922</v>
      </c>
      <c r="B121" s="32" t="s">
        <v>786</v>
      </c>
      <c r="C121" s="39">
        <v>281</v>
      </c>
      <c r="D121" s="44">
        <f t="shared" si="2"/>
        <v>314.72</v>
      </c>
      <c r="E121" s="4"/>
    </row>
    <row r="122" spans="1:5" ht="18.75">
      <c r="A122" s="14" t="s">
        <v>923</v>
      </c>
      <c r="B122" s="32" t="s">
        <v>787</v>
      </c>
      <c r="C122" s="39">
        <v>303</v>
      </c>
      <c r="D122" s="44">
        <f t="shared" si="2"/>
        <v>339.36</v>
      </c>
      <c r="E122" s="4"/>
    </row>
    <row r="123" spans="1:5" ht="18.75">
      <c r="A123" s="14" t="s">
        <v>924</v>
      </c>
      <c r="B123" s="32" t="s">
        <v>788</v>
      </c>
      <c r="C123" s="39">
        <v>281</v>
      </c>
      <c r="D123" s="44">
        <f t="shared" si="2"/>
        <v>314.72</v>
      </c>
      <c r="E123" s="4"/>
    </row>
    <row r="124" spans="1:5" ht="18.75">
      <c r="A124" s="14" t="s">
        <v>925</v>
      </c>
      <c r="B124" s="32" t="s">
        <v>789</v>
      </c>
      <c r="C124" s="39">
        <v>281</v>
      </c>
      <c r="D124" s="44">
        <f t="shared" si="2"/>
        <v>314.72</v>
      </c>
      <c r="E124" s="4"/>
    </row>
    <row r="125" spans="1:5" ht="18.75">
      <c r="A125" s="14" t="s">
        <v>926</v>
      </c>
      <c r="B125" s="32" t="s">
        <v>790</v>
      </c>
      <c r="C125" s="39">
        <v>307</v>
      </c>
      <c r="D125" s="44">
        <f t="shared" si="2"/>
        <v>343.84000000000003</v>
      </c>
      <c r="E125" s="4"/>
    </row>
    <row r="126" spans="1:5" ht="18.75">
      <c r="A126" s="14" t="s">
        <v>927</v>
      </c>
      <c r="B126" s="32" t="s">
        <v>791</v>
      </c>
      <c r="C126" s="39">
        <v>279</v>
      </c>
      <c r="D126" s="44">
        <f t="shared" si="2"/>
        <v>312.48</v>
      </c>
      <c r="E126" s="4"/>
    </row>
    <row r="127" spans="1:5" ht="18.75">
      <c r="A127" s="14" t="s">
        <v>928</v>
      </c>
      <c r="B127" s="32" t="s">
        <v>792</v>
      </c>
      <c r="C127" s="39">
        <v>281</v>
      </c>
      <c r="D127" s="44">
        <f t="shared" si="2"/>
        <v>314.72</v>
      </c>
      <c r="E127" s="4"/>
    </row>
    <row r="128" spans="1:5" ht="18.75">
      <c r="A128" s="14" t="s">
        <v>929</v>
      </c>
      <c r="B128" s="32" t="s">
        <v>793</v>
      </c>
      <c r="C128" s="39">
        <v>281</v>
      </c>
      <c r="D128" s="44">
        <f t="shared" si="2"/>
        <v>314.72</v>
      </c>
      <c r="E128" s="4"/>
    </row>
    <row r="129" spans="1:5" ht="18.75">
      <c r="A129" s="14" t="s">
        <v>930</v>
      </c>
      <c r="B129" s="32" t="s">
        <v>794</v>
      </c>
      <c r="C129" s="39">
        <v>281</v>
      </c>
      <c r="D129" s="44">
        <f t="shared" si="2"/>
        <v>314.72</v>
      </c>
      <c r="E129" s="4"/>
    </row>
    <row r="130" spans="1:5" ht="18.75">
      <c r="A130" s="14" t="s">
        <v>931</v>
      </c>
      <c r="B130" s="32" t="s">
        <v>795</v>
      </c>
      <c r="C130" s="39">
        <v>279</v>
      </c>
      <c r="D130" s="44">
        <f t="shared" si="2"/>
        <v>312.48</v>
      </c>
      <c r="E130" s="4"/>
    </row>
    <row r="131" spans="1:5" ht="18.75">
      <c r="A131" s="12" t="s">
        <v>932</v>
      </c>
      <c r="B131" s="30" t="s">
        <v>797</v>
      </c>
      <c r="C131" s="39"/>
      <c r="D131" s="44">
        <f t="shared" si="2"/>
        <v>0</v>
      </c>
      <c r="E131" s="4"/>
    </row>
    <row r="132" spans="1:5" ht="18.75">
      <c r="A132" s="14" t="s">
        <v>933</v>
      </c>
      <c r="B132" s="32" t="s">
        <v>782</v>
      </c>
      <c r="C132" s="39">
        <v>202</v>
      </c>
      <c r="D132" s="44">
        <f t="shared" si="2"/>
        <v>226.24</v>
      </c>
      <c r="E132" s="4"/>
    </row>
    <row r="133" spans="1:5" ht="18.75">
      <c r="A133" s="14" t="s">
        <v>934</v>
      </c>
      <c r="B133" s="32" t="s">
        <v>784</v>
      </c>
      <c r="C133" s="39">
        <v>208</v>
      </c>
      <c r="D133" s="44">
        <f t="shared" si="2"/>
        <v>232.96000000000004</v>
      </c>
      <c r="E133" s="4"/>
    </row>
    <row r="134" spans="1:5" ht="18.75">
      <c r="A134" s="14" t="s">
        <v>935</v>
      </c>
      <c r="B134" s="32" t="s">
        <v>785</v>
      </c>
      <c r="C134" s="39">
        <v>211</v>
      </c>
      <c r="D134" s="44">
        <f t="shared" si="2"/>
        <v>236.32000000000002</v>
      </c>
      <c r="E134" s="4"/>
    </row>
    <row r="135" spans="1:5" ht="18.75">
      <c r="A135" s="14" t="s">
        <v>936</v>
      </c>
      <c r="B135" s="32" t="s">
        <v>786</v>
      </c>
      <c r="C135" s="39">
        <v>202</v>
      </c>
      <c r="D135" s="44">
        <f t="shared" si="2"/>
        <v>226.24</v>
      </c>
      <c r="E135" s="4"/>
    </row>
    <row r="136" spans="1:5" ht="18.75">
      <c r="A136" s="14" t="s">
        <v>937</v>
      </c>
      <c r="B136" s="32" t="s">
        <v>787</v>
      </c>
      <c r="C136" s="39">
        <v>220</v>
      </c>
      <c r="D136" s="44">
        <f t="shared" si="2"/>
        <v>246.40000000000003</v>
      </c>
      <c r="E136" s="4"/>
    </row>
    <row r="137" spans="1:5" ht="18.75">
      <c r="A137" s="14" t="s">
        <v>938</v>
      </c>
      <c r="B137" s="32" t="s">
        <v>788</v>
      </c>
      <c r="C137" s="39">
        <v>202</v>
      </c>
      <c r="D137" s="44">
        <f t="shared" si="2"/>
        <v>226.24</v>
      </c>
      <c r="E137" s="4"/>
    </row>
    <row r="138" spans="1:5" ht="18.75">
      <c r="A138" s="14" t="s">
        <v>939</v>
      </c>
      <c r="B138" s="32" t="s">
        <v>798</v>
      </c>
      <c r="C138" s="39">
        <v>202</v>
      </c>
      <c r="D138" s="44">
        <f t="shared" si="2"/>
        <v>226.24</v>
      </c>
      <c r="E138" s="4"/>
    </row>
    <row r="139" spans="1:5" ht="18.75">
      <c r="A139" s="14" t="s">
        <v>940</v>
      </c>
      <c r="B139" s="32" t="s">
        <v>790</v>
      </c>
      <c r="C139" s="39">
        <v>217</v>
      </c>
      <c r="D139" s="44">
        <f t="shared" si="2"/>
        <v>243.04000000000002</v>
      </c>
      <c r="E139" s="4"/>
    </row>
    <row r="140" spans="1:5" ht="18.75">
      <c r="A140" s="14" t="s">
        <v>941</v>
      </c>
      <c r="B140" s="32" t="s">
        <v>791</v>
      </c>
      <c r="C140" s="39">
        <v>200</v>
      </c>
      <c r="D140" s="44">
        <f t="shared" si="2"/>
        <v>224.00000000000003</v>
      </c>
      <c r="E140" s="4"/>
    </row>
    <row r="141" spans="1:5" ht="18.75">
      <c r="A141" s="14" t="s">
        <v>942</v>
      </c>
      <c r="B141" s="32" t="s">
        <v>792</v>
      </c>
      <c r="C141" s="39">
        <v>202</v>
      </c>
      <c r="D141" s="44">
        <f t="shared" si="2"/>
        <v>226.24</v>
      </c>
      <c r="E141" s="4"/>
    </row>
    <row r="142" spans="1:5" ht="18.75">
      <c r="A142" s="14" t="s">
        <v>943</v>
      </c>
      <c r="B142" s="32" t="s">
        <v>793</v>
      </c>
      <c r="C142" s="39">
        <v>202</v>
      </c>
      <c r="D142" s="44">
        <f t="shared" si="2"/>
        <v>226.24</v>
      </c>
      <c r="E142" s="4"/>
    </row>
    <row r="143" spans="1:5" ht="18.75">
      <c r="A143" s="14" t="s">
        <v>944</v>
      </c>
      <c r="B143" s="32" t="s">
        <v>794</v>
      </c>
      <c r="C143" s="39">
        <v>202</v>
      </c>
      <c r="D143" s="44">
        <f t="shared" si="2"/>
        <v>226.24</v>
      </c>
      <c r="E143" s="4"/>
    </row>
    <row r="144" spans="1:5" ht="18.75">
      <c r="A144" s="12" t="s">
        <v>945</v>
      </c>
      <c r="B144" s="30" t="s">
        <v>800</v>
      </c>
      <c r="C144" s="39">
        <v>250</v>
      </c>
      <c r="D144" s="44">
        <f t="shared" si="2"/>
        <v>280</v>
      </c>
      <c r="E144" s="4"/>
    </row>
    <row r="145" spans="1:5" ht="18.75">
      <c r="A145" s="12" t="s">
        <v>946</v>
      </c>
      <c r="B145" s="30" t="s">
        <v>802</v>
      </c>
      <c r="C145" s="40">
        <v>298</v>
      </c>
      <c r="D145" s="44">
        <f t="shared" si="2"/>
        <v>333.76000000000005</v>
      </c>
      <c r="E145" s="4"/>
    </row>
    <row r="146" spans="1:5" ht="18.75">
      <c r="A146" s="12" t="s">
        <v>947</v>
      </c>
      <c r="B146" s="30" t="s">
        <v>803</v>
      </c>
      <c r="C146" s="40">
        <v>75</v>
      </c>
      <c r="D146" s="44">
        <f t="shared" si="2"/>
        <v>84.00000000000001</v>
      </c>
      <c r="E146" s="4"/>
    </row>
    <row r="147" spans="1:5" ht="19.5" customHeight="1">
      <c r="A147" s="12" t="s">
        <v>187</v>
      </c>
      <c r="B147" s="30" t="s">
        <v>816</v>
      </c>
      <c r="C147" s="39"/>
      <c r="D147" s="44">
        <f t="shared" si="2"/>
        <v>0</v>
      </c>
      <c r="E147" s="4"/>
    </row>
    <row r="148" spans="1:5" ht="18.75">
      <c r="A148" s="14" t="s">
        <v>188</v>
      </c>
      <c r="B148" s="32" t="s">
        <v>189</v>
      </c>
      <c r="C148" s="39"/>
      <c r="D148" s="44">
        <f t="shared" si="2"/>
        <v>0</v>
      </c>
      <c r="E148" s="4"/>
    </row>
    <row r="149" spans="1:5" ht="37.5">
      <c r="A149" s="14" t="s">
        <v>948</v>
      </c>
      <c r="B149" s="32" t="s">
        <v>190</v>
      </c>
      <c r="C149" s="40">
        <v>38</v>
      </c>
      <c r="D149" s="44">
        <f t="shared" si="2"/>
        <v>42.56</v>
      </c>
      <c r="E149" s="4"/>
    </row>
    <row r="150" spans="1:5" ht="36" customHeight="1">
      <c r="A150" s="14" t="s">
        <v>949</v>
      </c>
      <c r="B150" s="32" t="s">
        <v>775</v>
      </c>
      <c r="C150" s="40">
        <v>19</v>
      </c>
      <c r="D150" s="44">
        <f t="shared" si="2"/>
        <v>21.28</v>
      </c>
      <c r="E150" s="4"/>
    </row>
    <row r="151" spans="1:5" ht="18.75">
      <c r="A151" s="14" t="s">
        <v>950</v>
      </c>
      <c r="B151" s="32" t="s">
        <v>191</v>
      </c>
      <c r="C151" s="39">
        <v>49</v>
      </c>
      <c r="D151" s="44">
        <f t="shared" si="2"/>
        <v>54.88</v>
      </c>
      <c r="E151" s="4"/>
    </row>
    <row r="152" spans="1:5" ht="18.75">
      <c r="A152" s="14" t="s">
        <v>951</v>
      </c>
      <c r="B152" s="32" t="s">
        <v>192</v>
      </c>
      <c r="C152" s="39">
        <v>107</v>
      </c>
      <c r="D152" s="44">
        <f t="shared" si="2"/>
        <v>119.84000000000002</v>
      </c>
      <c r="E152" s="4"/>
    </row>
    <row r="153" spans="1:5" ht="18.75">
      <c r="A153" s="14" t="s">
        <v>952</v>
      </c>
      <c r="B153" s="32" t="s">
        <v>193</v>
      </c>
      <c r="C153" s="39">
        <v>29</v>
      </c>
      <c r="D153" s="44">
        <f t="shared" si="2"/>
        <v>32.480000000000004</v>
      </c>
      <c r="E153" s="4"/>
    </row>
    <row r="154" spans="1:5" ht="18.75">
      <c r="A154" s="14" t="s">
        <v>953</v>
      </c>
      <c r="B154" s="32" t="s">
        <v>194</v>
      </c>
      <c r="C154" s="39">
        <v>27</v>
      </c>
      <c r="D154" s="44">
        <f t="shared" si="2"/>
        <v>30.240000000000002</v>
      </c>
      <c r="E154" s="4"/>
    </row>
    <row r="155" spans="1:5" ht="18.75">
      <c r="A155" s="14" t="s">
        <v>954</v>
      </c>
      <c r="B155" s="32" t="s">
        <v>195</v>
      </c>
      <c r="C155" s="39">
        <v>20</v>
      </c>
      <c r="D155" s="44">
        <f t="shared" si="2"/>
        <v>22.400000000000002</v>
      </c>
      <c r="E155" s="4"/>
    </row>
    <row r="156" spans="1:5" ht="18.75">
      <c r="A156" s="14" t="s">
        <v>955</v>
      </c>
      <c r="B156" s="32" t="s">
        <v>196</v>
      </c>
      <c r="C156" s="39">
        <v>39</v>
      </c>
      <c r="D156" s="44">
        <f t="shared" si="2"/>
        <v>43.68000000000001</v>
      </c>
      <c r="E156" s="4"/>
    </row>
    <row r="157" spans="1:5" ht="18.75">
      <c r="A157" s="14" t="s">
        <v>956</v>
      </c>
      <c r="B157" s="32" t="s">
        <v>197</v>
      </c>
      <c r="C157" s="39">
        <v>85</v>
      </c>
      <c r="D157" s="44">
        <f t="shared" si="2"/>
        <v>95.2</v>
      </c>
      <c r="E157" s="4"/>
    </row>
    <row r="158" spans="1:5" ht="18.75">
      <c r="A158" s="14" t="s">
        <v>957</v>
      </c>
      <c r="B158" s="32" t="s">
        <v>198</v>
      </c>
      <c r="C158" s="39">
        <v>27</v>
      </c>
      <c r="D158" s="44">
        <f t="shared" si="2"/>
        <v>30.240000000000002</v>
      </c>
      <c r="E158" s="4"/>
    </row>
    <row r="159" spans="1:5" ht="18.75">
      <c r="A159" s="14" t="s">
        <v>199</v>
      </c>
      <c r="B159" s="32" t="s">
        <v>200</v>
      </c>
      <c r="C159" s="39"/>
      <c r="D159" s="44">
        <f t="shared" si="2"/>
        <v>0</v>
      </c>
      <c r="E159" s="4"/>
    </row>
    <row r="160" spans="1:5" ht="18.75">
      <c r="A160" s="14" t="s">
        <v>201</v>
      </c>
      <c r="B160" s="32" t="s">
        <v>202</v>
      </c>
      <c r="C160" s="39">
        <v>13</v>
      </c>
      <c r="D160" s="44">
        <f t="shared" si="2"/>
        <v>14.560000000000002</v>
      </c>
      <c r="E160" s="4"/>
    </row>
    <row r="161" spans="1:5" ht="18.75">
      <c r="A161" s="14" t="s">
        <v>203</v>
      </c>
      <c r="B161" s="32" t="s">
        <v>204</v>
      </c>
      <c r="C161" s="39">
        <v>67</v>
      </c>
      <c r="D161" s="44">
        <f t="shared" si="2"/>
        <v>75.04</v>
      </c>
      <c r="E161" s="4"/>
    </row>
    <row r="162" spans="1:5" ht="18.75">
      <c r="A162" s="14" t="s">
        <v>205</v>
      </c>
      <c r="B162" s="32" t="s">
        <v>206</v>
      </c>
      <c r="C162" s="39"/>
      <c r="D162" s="44">
        <f t="shared" si="2"/>
        <v>0</v>
      </c>
      <c r="E162" s="4"/>
    </row>
    <row r="163" spans="1:5" ht="18.75">
      <c r="A163" s="14" t="s">
        <v>958</v>
      </c>
      <c r="B163" s="32" t="s">
        <v>207</v>
      </c>
      <c r="C163" s="39">
        <v>15</v>
      </c>
      <c r="D163" s="44">
        <f t="shared" si="2"/>
        <v>16.8</v>
      </c>
      <c r="E163" s="4"/>
    </row>
    <row r="164" spans="1:5" ht="18.75">
      <c r="A164" s="14" t="s">
        <v>959</v>
      </c>
      <c r="B164" s="32" t="s">
        <v>208</v>
      </c>
      <c r="C164" s="39">
        <v>17</v>
      </c>
      <c r="D164" s="44">
        <f t="shared" si="2"/>
        <v>19.040000000000003</v>
      </c>
      <c r="E164" s="4"/>
    </row>
    <row r="165" spans="1:5" ht="37.5">
      <c r="A165" s="14" t="s">
        <v>960</v>
      </c>
      <c r="B165" s="32" t="s">
        <v>209</v>
      </c>
      <c r="C165" s="39">
        <v>45</v>
      </c>
      <c r="D165" s="44">
        <f t="shared" si="2"/>
        <v>50.400000000000006</v>
      </c>
      <c r="E165" s="4"/>
    </row>
    <row r="166" spans="1:5" ht="18.75">
      <c r="A166" s="14" t="s">
        <v>961</v>
      </c>
      <c r="B166" s="32" t="s">
        <v>210</v>
      </c>
      <c r="C166" s="39">
        <v>51</v>
      </c>
      <c r="D166" s="44">
        <f t="shared" si="2"/>
        <v>57.120000000000005</v>
      </c>
      <c r="E166" s="4"/>
    </row>
    <row r="167" spans="1:5" ht="18.75">
      <c r="A167" s="14" t="s">
        <v>962</v>
      </c>
      <c r="B167" s="32" t="s">
        <v>211</v>
      </c>
      <c r="C167" s="39">
        <v>71</v>
      </c>
      <c r="D167" s="44">
        <f t="shared" si="2"/>
        <v>79.52000000000001</v>
      </c>
      <c r="E167" s="4"/>
    </row>
    <row r="168" spans="1:5" ht="18.75">
      <c r="A168" s="14" t="s">
        <v>963</v>
      </c>
      <c r="B168" s="32" t="s">
        <v>212</v>
      </c>
      <c r="C168" s="39">
        <v>70</v>
      </c>
      <c r="D168" s="44">
        <f t="shared" si="2"/>
        <v>78.4</v>
      </c>
      <c r="E168" s="4"/>
    </row>
    <row r="169" spans="1:5" ht="18.75">
      <c r="A169" s="14" t="s">
        <v>964</v>
      </c>
      <c r="B169" s="32" t="s">
        <v>213</v>
      </c>
      <c r="C169" s="39"/>
      <c r="D169" s="44">
        <f t="shared" si="2"/>
        <v>0</v>
      </c>
      <c r="E169" s="4"/>
    </row>
    <row r="170" spans="1:5" ht="18.75">
      <c r="A170" s="14" t="s">
        <v>965</v>
      </c>
      <c r="B170" s="32" t="s">
        <v>214</v>
      </c>
      <c r="C170" s="39">
        <v>90</v>
      </c>
      <c r="D170" s="44">
        <f t="shared" si="2"/>
        <v>100.80000000000001</v>
      </c>
      <c r="E170" s="4"/>
    </row>
    <row r="171" spans="1:5" ht="18.75">
      <c r="A171" s="14" t="s">
        <v>966</v>
      </c>
      <c r="B171" s="32" t="s">
        <v>215</v>
      </c>
      <c r="C171" s="39">
        <v>154</v>
      </c>
      <c r="D171" s="44">
        <f t="shared" si="2"/>
        <v>172.48000000000002</v>
      </c>
      <c r="E171" s="4"/>
    </row>
    <row r="172" spans="1:5" ht="18.75">
      <c r="A172" s="14" t="s">
        <v>967</v>
      </c>
      <c r="B172" s="32" t="s">
        <v>216</v>
      </c>
      <c r="C172" s="39">
        <v>229</v>
      </c>
      <c r="D172" s="44">
        <f t="shared" si="2"/>
        <v>256.48</v>
      </c>
      <c r="E172" s="4"/>
    </row>
    <row r="173" spans="1:5" ht="18.75">
      <c r="A173" s="14" t="s">
        <v>217</v>
      </c>
      <c r="B173" s="32" t="s">
        <v>218</v>
      </c>
      <c r="C173" s="39"/>
      <c r="D173" s="44">
        <f t="shared" si="2"/>
        <v>0</v>
      </c>
      <c r="E173" s="4"/>
    </row>
    <row r="174" spans="1:5" ht="37.5">
      <c r="A174" s="14" t="s">
        <v>219</v>
      </c>
      <c r="B174" s="32" t="s">
        <v>220</v>
      </c>
      <c r="C174" s="39">
        <v>19</v>
      </c>
      <c r="D174" s="44">
        <f t="shared" si="2"/>
        <v>21.28</v>
      </c>
      <c r="E174" s="4"/>
    </row>
    <row r="175" spans="1:5" ht="18.75">
      <c r="A175" s="14" t="s">
        <v>221</v>
      </c>
      <c r="B175" s="32" t="s">
        <v>222</v>
      </c>
      <c r="C175" s="39">
        <v>22</v>
      </c>
      <c r="D175" s="44">
        <f t="shared" si="2"/>
        <v>24.64</v>
      </c>
      <c r="E175" s="4"/>
    </row>
    <row r="176" spans="1:5" ht="18.75">
      <c r="A176" s="14" t="s">
        <v>223</v>
      </c>
      <c r="B176" s="32" t="s">
        <v>224</v>
      </c>
      <c r="C176" s="39">
        <v>46</v>
      </c>
      <c r="D176" s="44">
        <f t="shared" si="2"/>
        <v>51.52</v>
      </c>
      <c r="E176" s="4"/>
    </row>
    <row r="177" spans="1:5" ht="18.75">
      <c r="A177" s="14" t="s">
        <v>225</v>
      </c>
      <c r="B177" s="32" t="s">
        <v>226</v>
      </c>
      <c r="C177" s="39">
        <v>17</v>
      </c>
      <c r="D177" s="44">
        <f t="shared" si="2"/>
        <v>19.040000000000003</v>
      </c>
      <c r="E177" s="4"/>
    </row>
    <row r="178" spans="1:5" ht="18.75">
      <c r="A178" s="14" t="s">
        <v>227</v>
      </c>
      <c r="B178" s="32" t="s">
        <v>228</v>
      </c>
      <c r="C178" s="39">
        <v>85</v>
      </c>
      <c r="D178" s="44">
        <f t="shared" si="2"/>
        <v>95.2</v>
      </c>
      <c r="E178" s="4"/>
    </row>
    <row r="179" spans="1:5" ht="18.75">
      <c r="A179" s="14" t="s">
        <v>229</v>
      </c>
      <c r="B179" s="32" t="s">
        <v>230</v>
      </c>
      <c r="C179" s="39">
        <v>14</v>
      </c>
      <c r="D179" s="44">
        <f t="shared" si="2"/>
        <v>15.680000000000001</v>
      </c>
      <c r="E179" s="4"/>
    </row>
    <row r="180" spans="1:5" ht="18.75">
      <c r="A180" s="14" t="s">
        <v>231</v>
      </c>
      <c r="B180" s="32" t="s">
        <v>232</v>
      </c>
      <c r="C180" s="39">
        <v>116</v>
      </c>
      <c r="D180" s="44">
        <f t="shared" si="2"/>
        <v>129.92000000000002</v>
      </c>
      <c r="E180" s="4"/>
    </row>
    <row r="181" spans="1:5" ht="18.75">
      <c r="A181" s="14" t="s">
        <v>233</v>
      </c>
      <c r="B181" s="32" t="s">
        <v>234</v>
      </c>
      <c r="C181" s="39">
        <v>102</v>
      </c>
      <c r="D181" s="44">
        <f t="shared" si="2"/>
        <v>114.24000000000001</v>
      </c>
      <c r="E181" s="4"/>
    </row>
    <row r="182" spans="1:5" ht="18.75">
      <c r="A182" s="14" t="s">
        <v>235</v>
      </c>
      <c r="B182" s="32" t="s">
        <v>236</v>
      </c>
      <c r="C182" s="39">
        <v>32</v>
      </c>
      <c r="D182" s="44">
        <f aca="true" t="shared" si="3" ref="D182:D245">C182*1.12</f>
        <v>35.84</v>
      </c>
      <c r="E182" s="4"/>
    </row>
    <row r="183" spans="1:5" ht="18.75">
      <c r="A183" s="14" t="s">
        <v>968</v>
      </c>
      <c r="B183" s="32" t="s">
        <v>237</v>
      </c>
      <c r="C183" s="39"/>
      <c r="D183" s="44">
        <f t="shared" si="3"/>
        <v>0</v>
      </c>
      <c r="E183" s="4"/>
    </row>
    <row r="184" spans="1:5" ht="18.75">
      <c r="A184" s="14" t="s">
        <v>238</v>
      </c>
      <c r="B184" s="32" t="s">
        <v>239</v>
      </c>
      <c r="C184" s="39">
        <v>74</v>
      </c>
      <c r="D184" s="44">
        <f t="shared" si="3"/>
        <v>82.88000000000001</v>
      </c>
      <c r="E184" s="4"/>
    </row>
    <row r="185" spans="1:5" ht="18.75">
      <c r="A185" s="14" t="s">
        <v>240</v>
      </c>
      <c r="B185" s="32" t="s">
        <v>241</v>
      </c>
      <c r="C185" s="39">
        <v>41</v>
      </c>
      <c r="D185" s="44">
        <f t="shared" si="3"/>
        <v>45.92</v>
      </c>
      <c r="E185" s="4"/>
    </row>
    <row r="186" spans="1:5" ht="37.5">
      <c r="A186" s="14" t="s">
        <v>242</v>
      </c>
      <c r="B186" s="32" t="s">
        <v>243</v>
      </c>
      <c r="C186" s="39">
        <v>45</v>
      </c>
      <c r="D186" s="44">
        <f t="shared" si="3"/>
        <v>50.400000000000006</v>
      </c>
      <c r="E186" s="4"/>
    </row>
    <row r="187" spans="1:5" ht="18.75">
      <c r="A187" s="14" t="s">
        <v>244</v>
      </c>
      <c r="B187" s="32" t="s">
        <v>245</v>
      </c>
      <c r="C187" s="39">
        <v>35</v>
      </c>
      <c r="D187" s="44">
        <f t="shared" si="3"/>
        <v>39.2</v>
      </c>
      <c r="E187" s="4"/>
    </row>
    <row r="188" spans="1:5" ht="37.5">
      <c r="A188" s="14" t="s">
        <v>246</v>
      </c>
      <c r="B188" s="32" t="s">
        <v>247</v>
      </c>
      <c r="C188" s="39">
        <v>90</v>
      </c>
      <c r="D188" s="44">
        <f t="shared" si="3"/>
        <v>100.80000000000001</v>
      </c>
      <c r="E188" s="4"/>
    </row>
    <row r="189" spans="1:5" ht="37.5">
      <c r="A189" s="14" t="s">
        <v>248</v>
      </c>
      <c r="B189" s="32" t="s">
        <v>249</v>
      </c>
      <c r="C189" s="39">
        <v>98</v>
      </c>
      <c r="D189" s="44">
        <f t="shared" si="3"/>
        <v>109.76</v>
      </c>
      <c r="E189" s="4"/>
    </row>
    <row r="190" spans="1:5" ht="18.75">
      <c r="A190" s="14" t="s">
        <v>250</v>
      </c>
      <c r="B190" s="32" t="s">
        <v>251</v>
      </c>
      <c r="C190" s="39">
        <v>120</v>
      </c>
      <c r="D190" s="44">
        <f t="shared" si="3"/>
        <v>134.4</v>
      </c>
      <c r="E190" s="4"/>
    </row>
    <row r="191" spans="1:5" ht="18.75">
      <c r="A191" s="14" t="s">
        <v>252</v>
      </c>
      <c r="B191" s="32" t="s">
        <v>253</v>
      </c>
      <c r="C191" s="39">
        <v>73</v>
      </c>
      <c r="D191" s="44">
        <f t="shared" si="3"/>
        <v>81.76</v>
      </c>
      <c r="E191" s="4"/>
    </row>
    <row r="192" spans="1:5" ht="18.75">
      <c r="A192" s="14" t="s">
        <v>254</v>
      </c>
      <c r="B192" s="32" t="s">
        <v>255</v>
      </c>
      <c r="C192" s="39">
        <v>46</v>
      </c>
      <c r="D192" s="44">
        <f t="shared" si="3"/>
        <v>51.52</v>
      </c>
      <c r="E192" s="4"/>
    </row>
    <row r="193" spans="1:5" ht="18.75">
      <c r="A193" s="14" t="s">
        <v>256</v>
      </c>
      <c r="B193" s="32" t="s">
        <v>257</v>
      </c>
      <c r="C193" s="39">
        <v>78</v>
      </c>
      <c r="D193" s="44">
        <f t="shared" si="3"/>
        <v>87.36000000000001</v>
      </c>
      <c r="E193" s="4"/>
    </row>
    <row r="194" spans="1:5" ht="18.75">
      <c r="A194" s="14" t="s">
        <v>258</v>
      </c>
      <c r="B194" s="32" t="s">
        <v>259</v>
      </c>
      <c r="C194" s="39">
        <v>81</v>
      </c>
      <c r="D194" s="44">
        <f t="shared" si="3"/>
        <v>90.72000000000001</v>
      </c>
      <c r="E194" s="4"/>
    </row>
    <row r="195" spans="1:5" ht="18.75">
      <c r="A195" s="14" t="s">
        <v>260</v>
      </c>
      <c r="B195" s="32" t="s">
        <v>261</v>
      </c>
      <c r="C195" s="39">
        <v>81</v>
      </c>
      <c r="D195" s="44">
        <f t="shared" si="3"/>
        <v>90.72000000000001</v>
      </c>
      <c r="E195" s="4"/>
    </row>
    <row r="196" spans="1:5" ht="18.75">
      <c r="A196" s="14" t="s">
        <v>262</v>
      </c>
      <c r="B196" s="32" t="s">
        <v>263</v>
      </c>
      <c r="C196" s="39">
        <v>102</v>
      </c>
      <c r="D196" s="44">
        <f t="shared" si="3"/>
        <v>114.24000000000001</v>
      </c>
      <c r="E196" s="4"/>
    </row>
    <row r="197" spans="1:5" ht="18.75">
      <c r="A197" s="14" t="s">
        <v>264</v>
      </c>
      <c r="B197" s="32" t="s">
        <v>265</v>
      </c>
      <c r="C197" s="39">
        <v>138</v>
      </c>
      <c r="D197" s="44">
        <f t="shared" si="3"/>
        <v>154.56</v>
      </c>
      <c r="E197" s="4"/>
    </row>
    <row r="198" spans="1:5" ht="18.75">
      <c r="A198" s="14" t="s">
        <v>969</v>
      </c>
      <c r="B198" s="32" t="s">
        <v>266</v>
      </c>
      <c r="C198" s="39">
        <v>56</v>
      </c>
      <c r="D198" s="44">
        <f t="shared" si="3"/>
        <v>62.720000000000006</v>
      </c>
      <c r="E198" s="4"/>
    </row>
    <row r="199" spans="1:5" ht="18.75">
      <c r="A199" s="14" t="s">
        <v>970</v>
      </c>
      <c r="B199" s="32" t="s">
        <v>267</v>
      </c>
      <c r="C199" s="39">
        <v>575</v>
      </c>
      <c r="D199" s="44">
        <f t="shared" si="3"/>
        <v>644.0000000000001</v>
      </c>
      <c r="E199" s="4"/>
    </row>
    <row r="200" spans="1:5" ht="18.75">
      <c r="A200" s="14" t="s">
        <v>971</v>
      </c>
      <c r="B200" s="32" t="s">
        <v>268</v>
      </c>
      <c r="C200" s="39"/>
      <c r="D200" s="44">
        <f t="shared" si="3"/>
        <v>0</v>
      </c>
      <c r="E200" s="4"/>
    </row>
    <row r="201" spans="1:5" ht="18.75">
      <c r="A201" s="14" t="s">
        <v>972</v>
      </c>
      <c r="B201" s="32" t="s">
        <v>269</v>
      </c>
      <c r="C201" s="39">
        <v>87</v>
      </c>
      <c r="D201" s="44">
        <f t="shared" si="3"/>
        <v>97.44000000000001</v>
      </c>
      <c r="E201" s="4"/>
    </row>
    <row r="202" spans="1:5" ht="18.75">
      <c r="A202" s="14" t="s">
        <v>973</v>
      </c>
      <c r="B202" s="32" t="s">
        <v>270</v>
      </c>
      <c r="C202" s="39">
        <v>58</v>
      </c>
      <c r="D202" s="44">
        <f t="shared" si="3"/>
        <v>64.96000000000001</v>
      </c>
      <c r="E202" s="4"/>
    </row>
    <row r="203" spans="1:5" ht="37.5">
      <c r="A203" s="14" t="s">
        <v>974</v>
      </c>
      <c r="B203" s="32" t="s">
        <v>271</v>
      </c>
      <c r="C203" s="39">
        <v>37</v>
      </c>
      <c r="D203" s="44">
        <f t="shared" si="3"/>
        <v>41.440000000000005</v>
      </c>
      <c r="E203" s="4"/>
    </row>
    <row r="204" spans="1:5" ht="37.5">
      <c r="A204" s="14" t="s">
        <v>975</v>
      </c>
      <c r="B204" s="32" t="s">
        <v>272</v>
      </c>
      <c r="C204" s="39">
        <v>133</v>
      </c>
      <c r="D204" s="44">
        <f t="shared" si="3"/>
        <v>148.96</v>
      </c>
      <c r="E204" s="4"/>
    </row>
    <row r="205" spans="1:5" ht="37.5">
      <c r="A205" s="14" t="s">
        <v>976</v>
      </c>
      <c r="B205" s="32" t="s">
        <v>273</v>
      </c>
      <c r="C205" s="39">
        <v>114</v>
      </c>
      <c r="D205" s="44">
        <f t="shared" si="3"/>
        <v>127.68</v>
      </c>
      <c r="E205" s="4"/>
    </row>
    <row r="206" spans="1:5" ht="37.5">
      <c r="A206" s="14" t="s">
        <v>977</v>
      </c>
      <c r="B206" s="32" t="s">
        <v>274</v>
      </c>
      <c r="C206" s="39">
        <v>133</v>
      </c>
      <c r="D206" s="44">
        <f t="shared" si="3"/>
        <v>148.96</v>
      </c>
      <c r="E206" s="4"/>
    </row>
    <row r="207" spans="1:5" ht="37.5">
      <c r="A207" s="14" t="s">
        <v>978</v>
      </c>
      <c r="B207" s="32" t="s">
        <v>275</v>
      </c>
      <c r="C207" s="39">
        <v>119</v>
      </c>
      <c r="D207" s="44">
        <f t="shared" si="3"/>
        <v>133.28</v>
      </c>
      <c r="E207" s="4"/>
    </row>
    <row r="208" spans="1:5" ht="37.5">
      <c r="A208" s="14" t="s">
        <v>979</v>
      </c>
      <c r="B208" s="32" t="s">
        <v>276</v>
      </c>
      <c r="C208" s="39">
        <v>342</v>
      </c>
      <c r="D208" s="44">
        <f t="shared" si="3"/>
        <v>383.04</v>
      </c>
      <c r="E208" s="4"/>
    </row>
    <row r="209" spans="1:5" ht="37.5">
      <c r="A209" s="14" t="s">
        <v>980</v>
      </c>
      <c r="B209" s="32" t="s">
        <v>277</v>
      </c>
      <c r="C209" s="39">
        <v>81</v>
      </c>
      <c r="D209" s="44">
        <f t="shared" si="3"/>
        <v>90.72000000000001</v>
      </c>
      <c r="E209" s="4"/>
    </row>
    <row r="210" spans="1:5" ht="18.75">
      <c r="A210" s="14" t="s">
        <v>981</v>
      </c>
      <c r="B210" s="32" t="s">
        <v>278</v>
      </c>
      <c r="C210" s="39">
        <v>18</v>
      </c>
      <c r="D210" s="44">
        <f t="shared" si="3"/>
        <v>20.160000000000004</v>
      </c>
      <c r="E210" s="4"/>
    </row>
    <row r="211" spans="1:5" ht="18.75">
      <c r="A211" s="14" t="s">
        <v>982</v>
      </c>
      <c r="B211" s="32" t="s">
        <v>279</v>
      </c>
      <c r="C211" s="39">
        <v>25</v>
      </c>
      <c r="D211" s="44">
        <f t="shared" si="3"/>
        <v>28.000000000000004</v>
      </c>
      <c r="E211" s="4"/>
    </row>
    <row r="212" spans="1:5" ht="18.75">
      <c r="A212" s="14" t="s">
        <v>983</v>
      </c>
      <c r="B212" s="32" t="s">
        <v>280</v>
      </c>
      <c r="C212" s="39">
        <v>620</v>
      </c>
      <c r="D212" s="44">
        <f t="shared" si="3"/>
        <v>694.4000000000001</v>
      </c>
      <c r="E212" s="4"/>
    </row>
    <row r="213" spans="1:5" ht="18.75">
      <c r="A213" s="14" t="s">
        <v>984</v>
      </c>
      <c r="B213" s="32" t="s">
        <v>281</v>
      </c>
      <c r="C213" s="39">
        <v>620</v>
      </c>
      <c r="D213" s="44">
        <f t="shared" si="3"/>
        <v>694.4000000000001</v>
      </c>
      <c r="E213" s="4"/>
    </row>
    <row r="214" spans="1:5" ht="18.75">
      <c r="A214" s="14" t="s">
        <v>985</v>
      </c>
      <c r="B214" s="32" t="s">
        <v>282</v>
      </c>
      <c r="C214" s="39">
        <v>114</v>
      </c>
      <c r="D214" s="44">
        <f t="shared" si="3"/>
        <v>127.68</v>
      </c>
      <c r="E214" s="4"/>
    </row>
    <row r="215" spans="1:5" ht="18.75">
      <c r="A215" s="14" t="s">
        <v>283</v>
      </c>
      <c r="B215" s="32" t="s">
        <v>284</v>
      </c>
      <c r="C215" s="39"/>
      <c r="D215" s="44">
        <f t="shared" si="3"/>
        <v>0</v>
      </c>
      <c r="E215" s="4"/>
    </row>
    <row r="216" spans="1:5" ht="18.75">
      <c r="A216" s="14" t="s">
        <v>285</v>
      </c>
      <c r="B216" s="32" t="s">
        <v>286</v>
      </c>
      <c r="C216" s="39">
        <v>213</v>
      </c>
      <c r="D216" s="44">
        <f t="shared" si="3"/>
        <v>238.56000000000003</v>
      </c>
      <c r="E216" s="4"/>
    </row>
    <row r="217" spans="1:5" ht="18.75">
      <c r="A217" s="14" t="s">
        <v>287</v>
      </c>
      <c r="B217" s="32" t="s">
        <v>288</v>
      </c>
      <c r="C217" s="39">
        <v>382</v>
      </c>
      <c r="D217" s="44">
        <f t="shared" si="3"/>
        <v>427.84000000000003</v>
      </c>
      <c r="E217" s="4"/>
    </row>
    <row r="218" spans="1:5" ht="18.75">
      <c r="A218" s="14" t="s">
        <v>289</v>
      </c>
      <c r="B218" s="32" t="s">
        <v>290</v>
      </c>
      <c r="C218" s="39">
        <v>718</v>
      </c>
      <c r="D218" s="44">
        <f t="shared" si="3"/>
        <v>804.1600000000001</v>
      </c>
      <c r="E218" s="4"/>
    </row>
    <row r="219" spans="1:5" ht="18.75">
      <c r="A219" s="14" t="s">
        <v>291</v>
      </c>
      <c r="B219" s="32" t="s">
        <v>292</v>
      </c>
      <c r="C219" s="39"/>
      <c r="D219" s="44">
        <f t="shared" si="3"/>
        <v>0</v>
      </c>
      <c r="E219" s="4"/>
    </row>
    <row r="220" spans="1:5" ht="18.75">
      <c r="A220" s="14" t="s">
        <v>986</v>
      </c>
      <c r="B220" s="32" t="s">
        <v>293</v>
      </c>
      <c r="C220" s="39">
        <v>348</v>
      </c>
      <c r="D220" s="44">
        <f t="shared" si="3"/>
        <v>389.76000000000005</v>
      </c>
      <c r="E220" s="4"/>
    </row>
    <row r="221" spans="1:5" ht="18.75">
      <c r="A221" s="14" t="s">
        <v>987</v>
      </c>
      <c r="B221" s="32" t="s">
        <v>294</v>
      </c>
      <c r="C221" s="39">
        <v>349</v>
      </c>
      <c r="D221" s="44">
        <f t="shared" si="3"/>
        <v>390.88000000000005</v>
      </c>
      <c r="E221" s="4"/>
    </row>
    <row r="222" spans="1:5" ht="18.75">
      <c r="A222" s="14" t="s">
        <v>988</v>
      </c>
      <c r="B222" s="32" t="s">
        <v>295</v>
      </c>
      <c r="C222" s="39">
        <v>333</v>
      </c>
      <c r="D222" s="44">
        <f t="shared" si="3"/>
        <v>372.96000000000004</v>
      </c>
      <c r="E222" s="4"/>
    </row>
    <row r="223" spans="1:5" ht="18.75">
      <c r="A223" s="14" t="s">
        <v>989</v>
      </c>
      <c r="B223" s="32" t="s">
        <v>811</v>
      </c>
      <c r="C223" s="39">
        <v>342</v>
      </c>
      <c r="D223" s="44">
        <f t="shared" si="3"/>
        <v>383.04</v>
      </c>
      <c r="E223" s="4"/>
    </row>
    <row r="224" spans="1:5" ht="18.75">
      <c r="A224" s="14" t="s">
        <v>990</v>
      </c>
      <c r="B224" s="32" t="s">
        <v>296</v>
      </c>
      <c r="C224" s="39">
        <v>350</v>
      </c>
      <c r="D224" s="44">
        <f t="shared" si="3"/>
        <v>392.00000000000006</v>
      </c>
      <c r="E224" s="4"/>
    </row>
    <row r="225" spans="1:5" ht="18.75">
      <c r="A225" s="14" t="s">
        <v>991</v>
      </c>
      <c r="B225" s="32" t="s">
        <v>297</v>
      </c>
      <c r="C225" s="39">
        <v>342</v>
      </c>
      <c r="D225" s="44">
        <f t="shared" si="3"/>
        <v>383.04</v>
      </c>
      <c r="E225" s="4"/>
    </row>
    <row r="226" spans="1:5" ht="18.75">
      <c r="A226" s="14" t="s">
        <v>992</v>
      </c>
      <c r="B226" s="32" t="s">
        <v>298</v>
      </c>
      <c r="C226" s="39">
        <v>349</v>
      </c>
      <c r="D226" s="44">
        <f t="shared" si="3"/>
        <v>390.88000000000005</v>
      </c>
      <c r="E226" s="4"/>
    </row>
    <row r="227" spans="1:5" ht="18.75">
      <c r="A227" s="14" t="s">
        <v>993</v>
      </c>
      <c r="B227" s="32" t="s">
        <v>299</v>
      </c>
      <c r="C227" s="39">
        <v>528</v>
      </c>
      <c r="D227" s="44">
        <f t="shared" si="3"/>
        <v>591.36</v>
      </c>
      <c r="E227" s="4"/>
    </row>
    <row r="228" spans="1:5" ht="18.75">
      <c r="A228" s="14" t="s">
        <v>994</v>
      </c>
      <c r="B228" s="32" t="s">
        <v>300</v>
      </c>
      <c r="C228" s="39">
        <v>532</v>
      </c>
      <c r="D228" s="44">
        <f t="shared" si="3"/>
        <v>595.84</v>
      </c>
      <c r="E228" s="4"/>
    </row>
    <row r="229" spans="1:5" ht="18.75">
      <c r="A229" s="14" t="s">
        <v>995</v>
      </c>
      <c r="B229" s="32" t="s">
        <v>301</v>
      </c>
      <c r="C229" s="39">
        <v>471</v>
      </c>
      <c r="D229" s="44">
        <f t="shared" si="3"/>
        <v>527.5200000000001</v>
      </c>
      <c r="E229" s="4"/>
    </row>
    <row r="230" spans="1:5" ht="18.75">
      <c r="A230" s="14" t="s">
        <v>996</v>
      </c>
      <c r="B230" s="32" t="s">
        <v>302</v>
      </c>
      <c r="C230" s="39">
        <v>419</v>
      </c>
      <c r="D230" s="44">
        <f t="shared" si="3"/>
        <v>469.28000000000003</v>
      </c>
      <c r="E230" s="4"/>
    </row>
    <row r="231" spans="1:5" ht="18.75">
      <c r="A231" s="14" t="s">
        <v>997</v>
      </c>
      <c r="B231" s="32" t="s">
        <v>303</v>
      </c>
      <c r="C231" s="39">
        <v>452</v>
      </c>
      <c r="D231" s="44">
        <f t="shared" si="3"/>
        <v>506.24000000000007</v>
      </c>
      <c r="E231" s="4"/>
    </row>
    <row r="232" spans="1:5" ht="18.75">
      <c r="A232" s="14" t="s">
        <v>998</v>
      </c>
      <c r="B232" s="32" t="s">
        <v>304</v>
      </c>
      <c r="C232" s="39">
        <v>452</v>
      </c>
      <c r="D232" s="44">
        <f t="shared" si="3"/>
        <v>506.24000000000007</v>
      </c>
      <c r="E232" s="4"/>
    </row>
    <row r="233" spans="1:5" ht="18.75">
      <c r="A233" s="14" t="s">
        <v>999</v>
      </c>
      <c r="B233" s="32" t="s">
        <v>305</v>
      </c>
      <c r="C233" s="39">
        <v>458</v>
      </c>
      <c r="D233" s="44">
        <f t="shared" si="3"/>
        <v>512.96</v>
      </c>
      <c r="E233" s="4"/>
    </row>
    <row r="234" spans="1:5" ht="18.75">
      <c r="A234" s="14" t="s">
        <v>1000</v>
      </c>
      <c r="B234" s="32" t="s">
        <v>306</v>
      </c>
      <c r="C234" s="39">
        <v>458</v>
      </c>
      <c r="D234" s="44">
        <f t="shared" si="3"/>
        <v>512.96</v>
      </c>
      <c r="E234" s="4"/>
    </row>
    <row r="235" spans="1:5" ht="18.75">
      <c r="A235" s="14" t="s">
        <v>1001</v>
      </c>
      <c r="B235" s="32" t="s">
        <v>307</v>
      </c>
      <c r="C235" s="39">
        <v>458</v>
      </c>
      <c r="D235" s="44">
        <f t="shared" si="3"/>
        <v>512.96</v>
      </c>
      <c r="E235" s="4"/>
    </row>
    <row r="236" spans="1:5" ht="18.75">
      <c r="A236" s="14" t="s">
        <v>1002</v>
      </c>
      <c r="B236" s="32" t="s">
        <v>308</v>
      </c>
      <c r="C236" s="39"/>
      <c r="D236" s="44">
        <f t="shared" si="3"/>
        <v>0</v>
      </c>
      <c r="E236" s="4"/>
    </row>
    <row r="237" spans="1:5" ht="18.75">
      <c r="A237" s="14" t="s">
        <v>1003</v>
      </c>
      <c r="B237" s="32" t="s">
        <v>309</v>
      </c>
      <c r="C237" s="39">
        <v>420</v>
      </c>
      <c r="D237" s="44">
        <f t="shared" si="3"/>
        <v>470.40000000000003</v>
      </c>
      <c r="E237" s="4"/>
    </row>
    <row r="238" spans="1:5" ht="18.75">
      <c r="A238" s="14" t="s">
        <v>1004</v>
      </c>
      <c r="B238" s="32" t="s">
        <v>310</v>
      </c>
      <c r="C238" s="39">
        <v>420</v>
      </c>
      <c r="D238" s="44">
        <f t="shared" si="3"/>
        <v>470.40000000000003</v>
      </c>
      <c r="E238" s="4"/>
    </row>
    <row r="239" spans="1:5" ht="18.75">
      <c r="A239" s="14" t="s">
        <v>1005</v>
      </c>
      <c r="B239" s="32" t="s">
        <v>311</v>
      </c>
      <c r="C239" s="39">
        <v>483</v>
      </c>
      <c r="D239" s="44">
        <f t="shared" si="3"/>
        <v>540.96</v>
      </c>
      <c r="E239" s="4"/>
    </row>
    <row r="240" spans="1:5" ht="18.75">
      <c r="A240" s="14" t="s">
        <v>1006</v>
      </c>
      <c r="B240" s="32" t="s">
        <v>812</v>
      </c>
      <c r="C240" s="39">
        <v>267</v>
      </c>
      <c r="D240" s="44">
        <f t="shared" si="3"/>
        <v>299.04</v>
      </c>
      <c r="E240" s="4"/>
    </row>
    <row r="241" spans="1:5" ht="18.75">
      <c r="A241" s="14" t="s">
        <v>1007</v>
      </c>
      <c r="B241" s="32" t="s">
        <v>813</v>
      </c>
      <c r="C241" s="39">
        <v>255</v>
      </c>
      <c r="D241" s="44">
        <f t="shared" si="3"/>
        <v>285.6</v>
      </c>
      <c r="E241" s="4"/>
    </row>
    <row r="242" spans="1:5" ht="18.75">
      <c r="A242" s="14" t="s">
        <v>1008</v>
      </c>
      <c r="B242" s="32" t="s">
        <v>814</v>
      </c>
      <c r="C242" s="39">
        <v>213</v>
      </c>
      <c r="D242" s="44">
        <f t="shared" si="3"/>
        <v>238.56000000000003</v>
      </c>
      <c r="E242" s="4"/>
    </row>
    <row r="243" spans="1:5" ht="18.75">
      <c r="A243" s="14" t="s">
        <v>1009</v>
      </c>
      <c r="B243" s="32" t="s">
        <v>819</v>
      </c>
      <c r="C243" s="39">
        <v>276</v>
      </c>
      <c r="D243" s="44">
        <f t="shared" si="3"/>
        <v>309.12</v>
      </c>
      <c r="E243" s="4"/>
    </row>
    <row r="244" spans="1:5" ht="18.75">
      <c r="A244" s="14" t="s">
        <v>1010</v>
      </c>
      <c r="B244" s="32" t="s">
        <v>820</v>
      </c>
      <c r="C244" s="39">
        <v>396</v>
      </c>
      <c r="D244" s="44">
        <f t="shared" si="3"/>
        <v>443.52000000000004</v>
      </c>
      <c r="E244" s="4"/>
    </row>
    <row r="245" spans="1:5" ht="18.75">
      <c r="A245" s="14" t="s">
        <v>1011</v>
      </c>
      <c r="B245" s="32" t="s">
        <v>821</v>
      </c>
      <c r="C245" s="39">
        <v>180</v>
      </c>
      <c r="D245" s="44">
        <f t="shared" si="3"/>
        <v>201.60000000000002</v>
      </c>
      <c r="E245" s="4"/>
    </row>
    <row r="246" spans="1:5" s="3" customFormat="1" ht="18.75">
      <c r="A246" s="16" t="s">
        <v>312</v>
      </c>
      <c r="B246" s="30" t="s">
        <v>313</v>
      </c>
      <c r="C246" s="29"/>
      <c r="D246" s="44">
        <f aca="true" t="shared" si="4" ref="D246:D309">C246*1.12</f>
        <v>0</v>
      </c>
      <c r="E246" s="5"/>
    </row>
    <row r="247" spans="1:5" ht="18.75">
      <c r="A247" s="17" t="s">
        <v>314</v>
      </c>
      <c r="B247" s="32" t="s">
        <v>315</v>
      </c>
      <c r="C247" s="39">
        <v>162</v>
      </c>
      <c r="D247" s="44">
        <f t="shared" si="4"/>
        <v>181.44000000000003</v>
      </c>
      <c r="E247" s="4"/>
    </row>
    <row r="248" spans="1:5" ht="20.25" customHeight="1">
      <c r="A248" s="17" t="s">
        <v>316</v>
      </c>
      <c r="B248" s="32" t="s">
        <v>317</v>
      </c>
      <c r="C248" s="39">
        <v>171</v>
      </c>
      <c r="D248" s="44">
        <f t="shared" si="4"/>
        <v>191.52</v>
      </c>
      <c r="E248" s="4"/>
    </row>
    <row r="249" spans="1:5" ht="35.25" customHeight="1">
      <c r="A249" s="17" t="s">
        <v>318</v>
      </c>
      <c r="B249" s="32" t="s">
        <v>319</v>
      </c>
      <c r="C249" s="39">
        <v>171</v>
      </c>
      <c r="D249" s="44">
        <f t="shared" si="4"/>
        <v>191.52</v>
      </c>
      <c r="E249" s="4"/>
    </row>
    <row r="250" spans="1:5" ht="18.75">
      <c r="A250" s="17" t="s">
        <v>847</v>
      </c>
      <c r="B250" s="32" t="s">
        <v>37</v>
      </c>
      <c r="C250" s="39">
        <v>152</v>
      </c>
      <c r="D250" s="44">
        <f t="shared" si="4"/>
        <v>170.24</v>
      </c>
      <c r="E250" s="4"/>
    </row>
    <row r="251" spans="1:5" ht="18.75">
      <c r="A251" s="17" t="s">
        <v>320</v>
      </c>
      <c r="B251" s="32" t="s">
        <v>38</v>
      </c>
      <c r="C251" s="39">
        <v>212</v>
      </c>
      <c r="D251" s="44">
        <f t="shared" si="4"/>
        <v>237.44000000000003</v>
      </c>
      <c r="E251" s="4"/>
    </row>
    <row r="252" spans="1:5" ht="18.75">
      <c r="A252" s="17" t="s">
        <v>850</v>
      </c>
      <c r="B252" s="32" t="s">
        <v>321</v>
      </c>
      <c r="C252" s="39">
        <v>272</v>
      </c>
      <c r="D252" s="44">
        <f t="shared" si="4"/>
        <v>304.64000000000004</v>
      </c>
      <c r="E252" s="4"/>
    </row>
    <row r="253" spans="1:5" ht="18.75">
      <c r="A253" s="17" t="s">
        <v>1012</v>
      </c>
      <c r="B253" s="32" t="s">
        <v>322</v>
      </c>
      <c r="C253" s="39">
        <v>320</v>
      </c>
      <c r="D253" s="44">
        <f t="shared" si="4"/>
        <v>358.40000000000003</v>
      </c>
      <c r="E253" s="4"/>
    </row>
    <row r="254" spans="1:5" ht="18.75">
      <c r="A254" s="17" t="s">
        <v>1013</v>
      </c>
      <c r="B254" s="32" t="s">
        <v>323</v>
      </c>
      <c r="C254" s="39">
        <v>416</v>
      </c>
      <c r="D254" s="44">
        <f t="shared" si="4"/>
        <v>465.9200000000001</v>
      </c>
      <c r="E254" s="4"/>
    </row>
    <row r="255" spans="1:5" ht="18.75">
      <c r="A255" s="17" t="s">
        <v>1014</v>
      </c>
      <c r="B255" s="32" t="s">
        <v>324</v>
      </c>
      <c r="C255" s="39">
        <v>1272</v>
      </c>
      <c r="D255" s="44">
        <f t="shared" si="4"/>
        <v>1424.64</v>
      </c>
      <c r="E255" s="4"/>
    </row>
    <row r="256" spans="1:5" ht="18.75">
      <c r="A256" s="17" t="s">
        <v>1015</v>
      </c>
      <c r="B256" s="32" t="s">
        <v>325</v>
      </c>
      <c r="C256" s="39">
        <v>345</v>
      </c>
      <c r="D256" s="44">
        <f t="shared" si="4"/>
        <v>386.40000000000003</v>
      </c>
      <c r="E256" s="4"/>
    </row>
    <row r="257" spans="1:5" ht="18.75">
      <c r="A257" s="17" t="s">
        <v>1016</v>
      </c>
      <c r="B257" s="32" t="s">
        <v>326</v>
      </c>
      <c r="C257" s="39">
        <v>364</v>
      </c>
      <c r="D257" s="44">
        <f t="shared" si="4"/>
        <v>407.68000000000006</v>
      </c>
      <c r="E257" s="4"/>
    </row>
    <row r="258" spans="1:5" ht="18.75">
      <c r="A258" s="17" t="s">
        <v>1017</v>
      </c>
      <c r="B258" s="32" t="s">
        <v>327</v>
      </c>
      <c r="C258" s="39">
        <v>270</v>
      </c>
      <c r="D258" s="44">
        <f t="shared" si="4"/>
        <v>302.40000000000003</v>
      </c>
      <c r="E258" s="4"/>
    </row>
    <row r="259" spans="1:5" ht="18.75">
      <c r="A259" s="17" t="s">
        <v>1018</v>
      </c>
      <c r="B259" s="32" t="s">
        <v>328</v>
      </c>
      <c r="C259" s="39">
        <v>311</v>
      </c>
      <c r="D259" s="44">
        <f t="shared" si="4"/>
        <v>348.32000000000005</v>
      </c>
      <c r="E259" s="4"/>
    </row>
    <row r="260" spans="1:5" ht="18.75">
      <c r="A260" s="17" t="s">
        <v>1019</v>
      </c>
      <c r="B260" s="32" t="s">
        <v>39</v>
      </c>
      <c r="C260" s="39">
        <v>367</v>
      </c>
      <c r="D260" s="44">
        <f t="shared" si="4"/>
        <v>411.04</v>
      </c>
      <c r="E260" s="4"/>
    </row>
    <row r="261" spans="1:5" ht="18.75">
      <c r="A261" s="17" t="s">
        <v>1020</v>
      </c>
      <c r="B261" s="32" t="s">
        <v>329</v>
      </c>
      <c r="C261" s="39">
        <v>370</v>
      </c>
      <c r="D261" s="44">
        <f t="shared" si="4"/>
        <v>414.40000000000003</v>
      </c>
      <c r="E261" s="4"/>
    </row>
    <row r="262" spans="1:5" ht="18.75">
      <c r="A262" s="17" t="s">
        <v>1021</v>
      </c>
      <c r="B262" s="32" t="s">
        <v>815</v>
      </c>
      <c r="C262" s="39">
        <v>461</v>
      </c>
      <c r="D262" s="44">
        <f t="shared" si="4"/>
        <v>516.32</v>
      </c>
      <c r="E262" s="4"/>
    </row>
    <row r="263" spans="1:5" ht="18.75">
      <c r="A263" s="17" t="s">
        <v>1022</v>
      </c>
      <c r="B263" s="32" t="s">
        <v>330</v>
      </c>
      <c r="C263" s="39">
        <v>1007</v>
      </c>
      <c r="D263" s="44">
        <f t="shared" si="4"/>
        <v>1127.8400000000001</v>
      </c>
      <c r="E263" s="4"/>
    </row>
    <row r="264" spans="1:5" ht="18.75">
      <c r="A264" s="17" t="s">
        <v>1023</v>
      </c>
      <c r="B264" s="32" t="s">
        <v>331</v>
      </c>
      <c r="C264" s="39">
        <v>937</v>
      </c>
      <c r="D264" s="44">
        <f t="shared" si="4"/>
        <v>1049.44</v>
      </c>
      <c r="E264" s="4"/>
    </row>
    <row r="265" spans="1:5" ht="18.75">
      <c r="A265" s="17" t="s">
        <v>1024</v>
      </c>
      <c r="B265" s="32" t="s">
        <v>332</v>
      </c>
      <c r="C265" s="39">
        <v>149</v>
      </c>
      <c r="D265" s="44">
        <f t="shared" si="4"/>
        <v>166.88000000000002</v>
      </c>
      <c r="E265" s="4"/>
    </row>
    <row r="266" spans="1:5" ht="18.75">
      <c r="A266" s="17" t="s">
        <v>1025</v>
      </c>
      <c r="B266" s="32" t="s">
        <v>40</v>
      </c>
      <c r="C266" s="39">
        <v>537</v>
      </c>
      <c r="D266" s="44">
        <f t="shared" si="4"/>
        <v>601.44</v>
      </c>
      <c r="E266" s="4"/>
    </row>
    <row r="267" spans="1:5" ht="18.75">
      <c r="A267" s="17" t="s">
        <v>1026</v>
      </c>
      <c r="B267" s="32" t="s">
        <v>41</v>
      </c>
      <c r="C267" s="39">
        <v>548</v>
      </c>
      <c r="D267" s="44">
        <f t="shared" si="4"/>
        <v>613.7600000000001</v>
      </c>
      <c r="E267" s="4"/>
    </row>
    <row r="268" spans="1:5" ht="18.75">
      <c r="A268" s="17" t="s">
        <v>1027</v>
      </c>
      <c r="B268" s="32" t="s">
        <v>42</v>
      </c>
      <c r="C268" s="39">
        <v>193</v>
      </c>
      <c r="D268" s="44">
        <f t="shared" si="4"/>
        <v>216.16000000000003</v>
      </c>
      <c r="E268" s="4"/>
    </row>
    <row r="269" spans="1:5" ht="18.75">
      <c r="A269" s="17" t="s">
        <v>1028</v>
      </c>
      <c r="B269" s="32" t="s">
        <v>43</v>
      </c>
      <c r="C269" s="39">
        <v>207</v>
      </c>
      <c r="D269" s="44">
        <f t="shared" si="4"/>
        <v>231.84000000000003</v>
      </c>
      <c r="E269" s="4"/>
    </row>
    <row r="270" spans="1:5" ht="18.75">
      <c r="A270" s="17" t="s">
        <v>1029</v>
      </c>
      <c r="B270" s="32" t="s">
        <v>333</v>
      </c>
      <c r="C270" s="39">
        <v>413</v>
      </c>
      <c r="D270" s="44">
        <f t="shared" si="4"/>
        <v>462.56000000000006</v>
      </c>
      <c r="E270" s="4"/>
    </row>
    <row r="271" spans="1:5" ht="18.75">
      <c r="A271" s="17" t="s">
        <v>1030</v>
      </c>
      <c r="B271" s="32" t="s">
        <v>334</v>
      </c>
      <c r="C271" s="39">
        <v>300</v>
      </c>
      <c r="D271" s="44">
        <f t="shared" si="4"/>
        <v>336.00000000000006</v>
      </c>
      <c r="E271" s="4"/>
    </row>
    <row r="272" spans="1:5" ht="16.5" customHeight="1">
      <c r="A272" s="17" t="s">
        <v>1031</v>
      </c>
      <c r="B272" s="32" t="s">
        <v>335</v>
      </c>
      <c r="C272" s="39">
        <v>223</v>
      </c>
      <c r="D272" s="44">
        <f t="shared" si="4"/>
        <v>249.76000000000002</v>
      </c>
      <c r="E272" s="4"/>
    </row>
    <row r="273" spans="1:5" ht="18.75">
      <c r="A273" s="17" t="s">
        <v>1032</v>
      </c>
      <c r="B273" s="32" t="s">
        <v>336</v>
      </c>
      <c r="C273" s="39"/>
      <c r="D273" s="44">
        <f t="shared" si="4"/>
        <v>0</v>
      </c>
      <c r="E273" s="4"/>
    </row>
    <row r="274" spans="1:5" ht="18.75">
      <c r="A274" s="17" t="s">
        <v>1033</v>
      </c>
      <c r="B274" s="32" t="s">
        <v>337</v>
      </c>
      <c r="C274" s="39">
        <v>183</v>
      </c>
      <c r="D274" s="44">
        <f t="shared" si="4"/>
        <v>204.96</v>
      </c>
      <c r="E274" s="4"/>
    </row>
    <row r="275" spans="1:5" ht="18.75">
      <c r="A275" s="17" t="s">
        <v>1034</v>
      </c>
      <c r="B275" s="32" t="s">
        <v>338</v>
      </c>
      <c r="C275" s="39">
        <v>183</v>
      </c>
      <c r="D275" s="44">
        <f t="shared" si="4"/>
        <v>204.96</v>
      </c>
      <c r="E275" s="4"/>
    </row>
    <row r="276" spans="1:5" ht="18.75">
      <c r="A276" s="17" t="s">
        <v>1035</v>
      </c>
      <c r="B276" s="32" t="s">
        <v>339</v>
      </c>
      <c r="C276" s="39"/>
      <c r="D276" s="44">
        <f t="shared" si="4"/>
        <v>0</v>
      </c>
      <c r="E276" s="4"/>
    </row>
    <row r="277" spans="1:5" ht="18.75">
      <c r="A277" s="17" t="s">
        <v>1036</v>
      </c>
      <c r="B277" s="32" t="s">
        <v>340</v>
      </c>
      <c r="C277" s="39">
        <v>1091</v>
      </c>
      <c r="D277" s="44">
        <f t="shared" si="4"/>
        <v>1221.92</v>
      </c>
      <c r="E277" s="4"/>
    </row>
    <row r="278" spans="1:5" ht="18.75">
      <c r="A278" s="17" t="s">
        <v>1037</v>
      </c>
      <c r="B278" s="32" t="s">
        <v>341</v>
      </c>
      <c r="C278" s="39">
        <v>864</v>
      </c>
      <c r="D278" s="44">
        <f t="shared" si="4"/>
        <v>967.6800000000001</v>
      </c>
      <c r="E278" s="4"/>
    </row>
    <row r="279" spans="1:5" ht="18.75">
      <c r="A279" s="17" t="s">
        <v>1038</v>
      </c>
      <c r="B279" s="32" t="s">
        <v>342</v>
      </c>
      <c r="C279" s="39">
        <v>53</v>
      </c>
      <c r="D279" s="44">
        <f t="shared" si="4"/>
        <v>59.36000000000001</v>
      </c>
      <c r="E279" s="4"/>
    </row>
    <row r="280" spans="1:5" s="3" customFormat="1" ht="18.75">
      <c r="A280" s="12" t="s">
        <v>343</v>
      </c>
      <c r="B280" s="30" t="s">
        <v>774</v>
      </c>
      <c r="C280" s="29"/>
      <c r="D280" s="44">
        <f t="shared" si="4"/>
        <v>0</v>
      </c>
      <c r="E280" s="5"/>
    </row>
    <row r="281" spans="1:5" ht="18.75">
      <c r="A281" s="14" t="s">
        <v>344</v>
      </c>
      <c r="B281" s="32" t="s">
        <v>349</v>
      </c>
      <c r="C281" s="39">
        <v>68</v>
      </c>
      <c r="D281" s="44">
        <f t="shared" si="4"/>
        <v>76.16000000000001</v>
      </c>
      <c r="E281" s="4"/>
    </row>
    <row r="282" spans="1:5" ht="18.75">
      <c r="A282" s="14" t="s">
        <v>345</v>
      </c>
      <c r="B282" s="32" t="s">
        <v>351</v>
      </c>
      <c r="C282" s="39">
        <v>70</v>
      </c>
      <c r="D282" s="44">
        <f t="shared" si="4"/>
        <v>78.4</v>
      </c>
      <c r="E282" s="4"/>
    </row>
    <row r="283" spans="1:5" ht="18.75">
      <c r="A283" s="14" t="s">
        <v>346</v>
      </c>
      <c r="B283" s="32" t="s">
        <v>353</v>
      </c>
      <c r="C283" s="39">
        <v>110</v>
      </c>
      <c r="D283" s="44">
        <f t="shared" si="4"/>
        <v>123.20000000000002</v>
      </c>
      <c r="E283" s="4"/>
    </row>
    <row r="284" spans="1:5" ht="18.75">
      <c r="A284" s="14" t="s">
        <v>347</v>
      </c>
      <c r="B284" s="32" t="s">
        <v>355</v>
      </c>
      <c r="C284" s="39">
        <v>85</v>
      </c>
      <c r="D284" s="44">
        <f t="shared" si="4"/>
        <v>95.2</v>
      </c>
      <c r="E284" s="4"/>
    </row>
    <row r="285" spans="1:5" ht="18.75">
      <c r="A285" s="14" t="s">
        <v>348</v>
      </c>
      <c r="B285" s="32" t="s">
        <v>357</v>
      </c>
      <c r="C285" s="39">
        <v>24</v>
      </c>
      <c r="D285" s="44">
        <f t="shared" si="4"/>
        <v>26.880000000000003</v>
      </c>
      <c r="E285" s="4"/>
    </row>
    <row r="286" spans="1:5" ht="18.75">
      <c r="A286" s="14" t="s">
        <v>350</v>
      </c>
      <c r="B286" s="32" t="s">
        <v>359</v>
      </c>
      <c r="C286" s="39">
        <v>101</v>
      </c>
      <c r="D286" s="44">
        <f t="shared" si="4"/>
        <v>113.12</v>
      </c>
      <c r="E286" s="4"/>
    </row>
    <row r="287" spans="1:5" ht="18.75">
      <c r="A287" s="14" t="s">
        <v>352</v>
      </c>
      <c r="B287" s="32" t="s">
        <v>361</v>
      </c>
      <c r="C287" s="39">
        <v>157</v>
      </c>
      <c r="D287" s="44">
        <f t="shared" si="4"/>
        <v>175.84</v>
      </c>
      <c r="E287" s="4"/>
    </row>
    <row r="288" spans="1:5" ht="18.75">
      <c r="A288" s="14" t="s">
        <v>1111</v>
      </c>
      <c r="B288" s="32" t="s">
        <v>362</v>
      </c>
      <c r="C288" s="39">
        <v>237</v>
      </c>
      <c r="D288" s="44">
        <f t="shared" si="4"/>
        <v>265.44</v>
      </c>
      <c r="E288" s="4"/>
    </row>
    <row r="289" spans="1:5" ht="18.75">
      <c r="A289" s="14" t="s">
        <v>354</v>
      </c>
      <c r="B289" s="32" t="s">
        <v>364</v>
      </c>
      <c r="C289" s="39">
        <v>94</v>
      </c>
      <c r="D289" s="44">
        <f t="shared" si="4"/>
        <v>105.28000000000002</v>
      </c>
      <c r="E289" s="4"/>
    </row>
    <row r="290" spans="1:5" ht="18.75">
      <c r="A290" s="14" t="s">
        <v>356</v>
      </c>
      <c r="B290" s="32" t="s">
        <v>366</v>
      </c>
      <c r="C290" s="39">
        <v>107</v>
      </c>
      <c r="D290" s="44">
        <f t="shared" si="4"/>
        <v>119.84000000000002</v>
      </c>
      <c r="E290" s="4"/>
    </row>
    <row r="291" spans="1:5" ht="18.75">
      <c r="A291" s="14" t="s">
        <v>358</v>
      </c>
      <c r="B291" s="32" t="s">
        <v>368</v>
      </c>
      <c r="C291" s="39">
        <v>90</v>
      </c>
      <c r="D291" s="44">
        <f t="shared" si="4"/>
        <v>100.80000000000001</v>
      </c>
      <c r="E291" s="4"/>
    </row>
    <row r="292" spans="1:5" ht="18.75">
      <c r="A292" s="14" t="s">
        <v>360</v>
      </c>
      <c r="B292" s="32" t="s">
        <v>370</v>
      </c>
      <c r="C292" s="39">
        <v>93</v>
      </c>
      <c r="D292" s="44">
        <f t="shared" si="4"/>
        <v>104.16000000000001</v>
      </c>
      <c r="E292" s="4"/>
    </row>
    <row r="293" spans="1:5" ht="18.75">
      <c r="A293" s="14" t="s">
        <v>363</v>
      </c>
      <c r="B293" s="32" t="s">
        <v>372</v>
      </c>
      <c r="C293" s="39">
        <v>96</v>
      </c>
      <c r="D293" s="44">
        <f t="shared" si="4"/>
        <v>107.52000000000001</v>
      </c>
      <c r="E293" s="4"/>
    </row>
    <row r="294" spans="1:5" ht="18.75">
      <c r="A294" s="14" t="s">
        <v>365</v>
      </c>
      <c r="B294" s="32" t="s">
        <v>374</v>
      </c>
      <c r="C294" s="39">
        <v>265</v>
      </c>
      <c r="D294" s="44">
        <f t="shared" si="4"/>
        <v>296.8</v>
      </c>
      <c r="E294" s="4"/>
    </row>
    <row r="295" spans="1:5" ht="18.75">
      <c r="A295" s="14" t="s">
        <v>367</v>
      </c>
      <c r="B295" s="32" t="s">
        <v>376</v>
      </c>
      <c r="C295" s="39">
        <v>96</v>
      </c>
      <c r="D295" s="44">
        <f t="shared" si="4"/>
        <v>107.52000000000001</v>
      </c>
      <c r="E295" s="4"/>
    </row>
    <row r="296" spans="1:5" ht="18.75">
      <c r="A296" s="14" t="s">
        <v>369</v>
      </c>
      <c r="B296" s="32" t="s">
        <v>378</v>
      </c>
      <c r="C296" s="39">
        <v>147</v>
      </c>
      <c r="D296" s="44">
        <f t="shared" si="4"/>
        <v>164.64000000000001</v>
      </c>
      <c r="E296" s="4"/>
    </row>
    <row r="297" spans="1:5" ht="18.75">
      <c r="A297" s="14" t="s">
        <v>1112</v>
      </c>
      <c r="B297" s="32" t="s">
        <v>379</v>
      </c>
      <c r="C297" s="39">
        <v>1194</v>
      </c>
      <c r="D297" s="44">
        <f t="shared" si="4"/>
        <v>1337.2800000000002</v>
      </c>
      <c r="E297" s="4"/>
    </row>
    <row r="298" spans="1:5" ht="18.75">
      <c r="A298" s="14" t="s">
        <v>1113</v>
      </c>
      <c r="B298" s="32" t="s">
        <v>380</v>
      </c>
      <c r="C298" s="39">
        <v>1435</v>
      </c>
      <c r="D298" s="44">
        <f t="shared" si="4"/>
        <v>1607.2</v>
      </c>
      <c r="E298" s="4"/>
    </row>
    <row r="299" spans="1:5" ht="18.75">
      <c r="A299" s="14" t="s">
        <v>1114</v>
      </c>
      <c r="B299" s="32" t="s">
        <v>381</v>
      </c>
      <c r="C299" s="39">
        <v>1196</v>
      </c>
      <c r="D299" s="44">
        <f t="shared" si="4"/>
        <v>1339.5200000000002</v>
      </c>
      <c r="E299" s="4"/>
    </row>
    <row r="300" spans="1:5" ht="18.75">
      <c r="A300" s="14" t="s">
        <v>1115</v>
      </c>
      <c r="B300" s="32" t="s">
        <v>382</v>
      </c>
      <c r="C300" s="39">
        <v>1004</v>
      </c>
      <c r="D300" s="44">
        <f t="shared" si="4"/>
        <v>1124.48</v>
      </c>
      <c r="E300" s="4"/>
    </row>
    <row r="301" spans="1:5" ht="18.75">
      <c r="A301" s="14" t="s">
        <v>1116</v>
      </c>
      <c r="B301" s="32" t="s">
        <v>383</v>
      </c>
      <c r="C301" s="39">
        <v>1505</v>
      </c>
      <c r="D301" s="44">
        <f t="shared" si="4"/>
        <v>1685.6000000000001</v>
      </c>
      <c r="E301" s="4"/>
    </row>
    <row r="302" spans="1:5" ht="18.75">
      <c r="A302" s="14" t="s">
        <v>1117</v>
      </c>
      <c r="B302" s="32" t="s">
        <v>384</v>
      </c>
      <c r="C302" s="39">
        <v>1007</v>
      </c>
      <c r="D302" s="44">
        <f t="shared" si="4"/>
        <v>1127.8400000000001</v>
      </c>
      <c r="E302" s="4"/>
    </row>
    <row r="303" spans="1:5" ht="18.75">
      <c r="A303" s="14" t="s">
        <v>371</v>
      </c>
      <c r="B303" s="32" t="s">
        <v>385</v>
      </c>
      <c r="C303" s="39"/>
      <c r="D303" s="44">
        <f t="shared" si="4"/>
        <v>0</v>
      </c>
      <c r="E303" s="4"/>
    </row>
    <row r="304" spans="1:5" ht="39" customHeight="1">
      <c r="A304" s="14" t="s">
        <v>1118</v>
      </c>
      <c r="B304" s="32" t="s">
        <v>386</v>
      </c>
      <c r="C304" s="40">
        <v>217</v>
      </c>
      <c r="D304" s="44">
        <f t="shared" si="4"/>
        <v>243.04000000000002</v>
      </c>
      <c r="E304" s="4"/>
    </row>
    <row r="305" spans="1:5" ht="37.5" customHeight="1">
      <c r="A305" s="14" t="s">
        <v>1119</v>
      </c>
      <c r="B305" s="32" t="s">
        <v>387</v>
      </c>
      <c r="C305" s="40">
        <v>326</v>
      </c>
      <c r="D305" s="44">
        <f t="shared" si="4"/>
        <v>365.12000000000006</v>
      </c>
      <c r="E305" s="4"/>
    </row>
    <row r="306" spans="1:5" ht="38.25" customHeight="1">
      <c r="A306" s="14" t="s">
        <v>1120</v>
      </c>
      <c r="B306" s="32" t="s">
        <v>388</v>
      </c>
      <c r="C306" s="40">
        <v>217</v>
      </c>
      <c r="D306" s="44">
        <f t="shared" si="4"/>
        <v>243.04000000000002</v>
      </c>
      <c r="E306" s="4"/>
    </row>
    <row r="307" spans="1:5" ht="39" customHeight="1">
      <c r="A307" s="14" t="s">
        <v>1121</v>
      </c>
      <c r="B307" s="32" t="s">
        <v>389</v>
      </c>
      <c r="C307" s="40">
        <v>335</v>
      </c>
      <c r="D307" s="44">
        <f t="shared" si="4"/>
        <v>375.20000000000005</v>
      </c>
      <c r="E307" s="4"/>
    </row>
    <row r="308" spans="1:5" ht="18.75">
      <c r="A308" s="14" t="s">
        <v>373</v>
      </c>
      <c r="B308" s="32" t="s">
        <v>390</v>
      </c>
      <c r="C308" s="39">
        <v>11</v>
      </c>
      <c r="D308" s="44">
        <f t="shared" si="4"/>
        <v>12.32</v>
      </c>
      <c r="E308" s="4"/>
    </row>
    <row r="309" spans="1:5" ht="18.75">
      <c r="A309" s="14" t="s">
        <v>375</v>
      </c>
      <c r="B309" s="32" t="s">
        <v>391</v>
      </c>
      <c r="C309" s="39">
        <v>16</v>
      </c>
      <c r="D309" s="44">
        <f t="shared" si="4"/>
        <v>17.92</v>
      </c>
      <c r="E309" s="4"/>
    </row>
    <row r="310" spans="1:5" ht="18.75">
      <c r="A310" s="14" t="s">
        <v>377</v>
      </c>
      <c r="B310" s="32" t="s">
        <v>392</v>
      </c>
      <c r="C310" s="39">
        <v>11</v>
      </c>
      <c r="D310" s="44">
        <f aca="true" t="shared" si="5" ref="D310:D373">C310*1.12</f>
        <v>12.32</v>
      </c>
      <c r="E310" s="4"/>
    </row>
    <row r="311" spans="1:5" ht="18.75">
      <c r="A311" s="12" t="s">
        <v>393</v>
      </c>
      <c r="B311" s="30" t="s">
        <v>394</v>
      </c>
      <c r="C311" s="39"/>
      <c r="D311" s="44">
        <f t="shared" si="5"/>
        <v>0</v>
      </c>
      <c r="E311" s="4"/>
    </row>
    <row r="312" spans="1:5" ht="18.75">
      <c r="A312" s="14" t="s">
        <v>395</v>
      </c>
      <c r="B312" s="32" t="s">
        <v>349</v>
      </c>
      <c r="C312" s="39">
        <v>64</v>
      </c>
      <c r="D312" s="44">
        <f t="shared" si="5"/>
        <v>71.68</v>
      </c>
      <c r="E312" s="4"/>
    </row>
    <row r="313" spans="1:5" ht="18.75">
      <c r="A313" s="14" t="s">
        <v>396</v>
      </c>
      <c r="B313" s="32" t="s">
        <v>402</v>
      </c>
      <c r="C313" s="39">
        <v>210</v>
      </c>
      <c r="D313" s="44">
        <f t="shared" si="5"/>
        <v>235.20000000000002</v>
      </c>
      <c r="E313" s="4"/>
    </row>
    <row r="314" spans="1:5" ht="18.75">
      <c r="A314" s="14" t="s">
        <v>397</v>
      </c>
      <c r="B314" s="32" t="s">
        <v>404</v>
      </c>
      <c r="C314" s="39">
        <v>257</v>
      </c>
      <c r="D314" s="44">
        <f t="shared" si="5"/>
        <v>287.84000000000003</v>
      </c>
      <c r="E314" s="4"/>
    </row>
    <row r="315" spans="1:5" ht="18.75">
      <c r="A315" s="14" t="s">
        <v>398</v>
      </c>
      <c r="B315" s="32" t="s">
        <v>406</v>
      </c>
      <c r="C315" s="39">
        <v>95</v>
      </c>
      <c r="D315" s="44">
        <f t="shared" si="5"/>
        <v>106.4</v>
      </c>
      <c r="E315" s="4"/>
    </row>
    <row r="316" spans="1:5" ht="18.75">
      <c r="A316" s="14" t="s">
        <v>399</v>
      </c>
      <c r="B316" s="32" t="s">
        <v>408</v>
      </c>
      <c r="C316" s="39">
        <v>107</v>
      </c>
      <c r="D316" s="44">
        <f t="shared" si="5"/>
        <v>119.84000000000002</v>
      </c>
      <c r="E316" s="4"/>
    </row>
    <row r="317" spans="1:5" ht="18.75">
      <c r="A317" s="14" t="s">
        <v>400</v>
      </c>
      <c r="B317" s="32" t="s">
        <v>410</v>
      </c>
      <c r="C317" s="39">
        <v>64</v>
      </c>
      <c r="D317" s="44">
        <f t="shared" si="5"/>
        <v>71.68</v>
      </c>
      <c r="E317" s="4"/>
    </row>
    <row r="318" spans="1:5" ht="18.75">
      <c r="A318" s="14" t="s">
        <v>401</v>
      </c>
      <c r="B318" s="32" t="s">
        <v>412</v>
      </c>
      <c r="C318" s="39">
        <v>34</v>
      </c>
      <c r="D318" s="44">
        <f t="shared" si="5"/>
        <v>38.080000000000005</v>
      </c>
      <c r="E318" s="4"/>
    </row>
    <row r="319" spans="1:5" ht="18.75">
      <c r="A319" s="14" t="s">
        <v>403</v>
      </c>
      <c r="B319" s="32" t="s">
        <v>414</v>
      </c>
      <c r="C319" s="39">
        <v>191</v>
      </c>
      <c r="D319" s="44">
        <f t="shared" si="5"/>
        <v>213.92000000000002</v>
      </c>
      <c r="E319" s="4"/>
    </row>
    <row r="320" spans="1:5" ht="18.75">
      <c r="A320" s="14" t="s">
        <v>405</v>
      </c>
      <c r="B320" s="32" t="s">
        <v>416</v>
      </c>
      <c r="C320" s="39">
        <v>94</v>
      </c>
      <c r="D320" s="44">
        <f t="shared" si="5"/>
        <v>105.28000000000002</v>
      </c>
      <c r="E320" s="4"/>
    </row>
    <row r="321" spans="1:5" ht="18.75">
      <c r="A321" s="14" t="s">
        <v>407</v>
      </c>
      <c r="B321" s="32" t="s">
        <v>418</v>
      </c>
      <c r="C321" s="39">
        <v>218</v>
      </c>
      <c r="D321" s="44">
        <f t="shared" si="5"/>
        <v>244.16000000000003</v>
      </c>
      <c r="E321" s="4"/>
    </row>
    <row r="322" spans="1:5" ht="18.75">
      <c r="A322" s="14" t="s">
        <v>409</v>
      </c>
      <c r="B322" s="32" t="s">
        <v>420</v>
      </c>
      <c r="C322" s="39">
        <v>99</v>
      </c>
      <c r="D322" s="44">
        <f t="shared" si="5"/>
        <v>110.88000000000001</v>
      </c>
      <c r="E322" s="4"/>
    </row>
    <row r="323" spans="1:5" ht="18.75">
      <c r="A323" s="14" t="s">
        <v>411</v>
      </c>
      <c r="B323" s="32" t="s">
        <v>422</v>
      </c>
      <c r="C323" s="39">
        <v>100</v>
      </c>
      <c r="D323" s="44">
        <f t="shared" si="5"/>
        <v>112.00000000000001</v>
      </c>
      <c r="E323" s="4"/>
    </row>
    <row r="324" spans="1:5" ht="18.75">
      <c r="A324" s="14" t="s">
        <v>413</v>
      </c>
      <c r="B324" s="32" t="s">
        <v>424</v>
      </c>
      <c r="C324" s="39">
        <v>57</v>
      </c>
      <c r="D324" s="44">
        <f t="shared" si="5"/>
        <v>63.84</v>
      </c>
      <c r="E324" s="4"/>
    </row>
    <row r="325" spans="1:5" ht="18.75">
      <c r="A325" s="14" t="s">
        <v>415</v>
      </c>
      <c r="B325" s="32" t="s">
        <v>426</v>
      </c>
      <c r="C325" s="39">
        <v>74</v>
      </c>
      <c r="D325" s="44">
        <f t="shared" si="5"/>
        <v>82.88000000000001</v>
      </c>
      <c r="E325" s="4"/>
    </row>
    <row r="326" spans="1:5" ht="18.75">
      <c r="A326" s="14" t="s">
        <v>417</v>
      </c>
      <c r="B326" s="32" t="s">
        <v>427</v>
      </c>
      <c r="C326" s="39">
        <v>91</v>
      </c>
      <c r="D326" s="44">
        <f t="shared" si="5"/>
        <v>101.92000000000002</v>
      </c>
      <c r="E326" s="4"/>
    </row>
    <row r="327" spans="1:5" ht="18.75">
      <c r="A327" s="14" t="s">
        <v>419</v>
      </c>
      <c r="B327" s="32" t="s">
        <v>428</v>
      </c>
      <c r="C327" s="39">
        <v>163</v>
      </c>
      <c r="D327" s="44">
        <f t="shared" si="5"/>
        <v>182.56000000000003</v>
      </c>
      <c r="E327" s="4"/>
    </row>
    <row r="328" spans="1:5" ht="18" customHeight="1">
      <c r="A328" s="14" t="s">
        <v>421</v>
      </c>
      <c r="B328" s="32" t="s">
        <v>429</v>
      </c>
      <c r="C328" s="39">
        <v>82</v>
      </c>
      <c r="D328" s="44">
        <f t="shared" si="5"/>
        <v>91.84</v>
      </c>
      <c r="E328" s="4"/>
    </row>
    <row r="329" spans="1:5" ht="18.75">
      <c r="A329" s="14" t="s">
        <v>423</v>
      </c>
      <c r="B329" s="32" t="s">
        <v>430</v>
      </c>
      <c r="C329" s="39">
        <v>232</v>
      </c>
      <c r="D329" s="44">
        <f t="shared" si="5"/>
        <v>259.84000000000003</v>
      </c>
      <c r="E329" s="4"/>
    </row>
    <row r="330" spans="1:5" ht="18.75">
      <c r="A330" s="14" t="s">
        <v>425</v>
      </c>
      <c r="B330" s="32" t="s">
        <v>431</v>
      </c>
      <c r="C330" s="39">
        <v>199</v>
      </c>
      <c r="D330" s="44">
        <f t="shared" si="5"/>
        <v>222.88000000000002</v>
      </c>
      <c r="E330" s="4"/>
    </row>
    <row r="331" spans="1:5" ht="18.75">
      <c r="A331" s="12" t="s">
        <v>432</v>
      </c>
      <c r="B331" s="30" t="s">
        <v>433</v>
      </c>
      <c r="C331" s="39"/>
      <c r="D331" s="44">
        <f t="shared" si="5"/>
        <v>0</v>
      </c>
      <c r="E331" s="4"/>
    </row>
    <row r="332" spans="1:5" ht="18.75">
      <c r="A332" s="14" t="s">
        <v>434</v>
      </c>
      <c r="B332" s="32" t="s">
        <v>349</v>
      </c>
      <c r="C332" s="39">
        <v>53</v>
      </c>
      <c r="D332" s="44">
        <f t="shared" si="5"/>
        <v>59.36000000000001</v>
      </c>
      <c r="E332" s="4"/>
    </row>
    <row r="333" spans="1:5" ht="18.75">
      <c r="A333" s="14" t="s">
        <v>435</v>
      </c>
      <c r="B333" s="32" t="s">
        <v>439</v>
      </c>
      <c r="C333" s="39">
        <v>335</v>
      </c>
      <c r="D333" s="44">
        <f t="shared" si="5"/>
        <v>375.20000000000005</v>
      </c>
      <c r="E333" s="4"/>
    </row>
    <row r="334" spans="1:5" ht="18.75">
      <c r="A334" s="14" t="s">
        <v>436</v>
      </c>
      <c r="B334" s="32" t="s">
        <v>441</v>
      </c>
      <c r="C334" s="39">
        <v>179</v>
      </c>
      <c r="D334" s="44">
        <f t="shared" si="5"/>
        <v>200.48000000000002</v>
      </c>
      <c r="E334" s="4"/>
    </row>
    <row r="335" spans="1:5" ht="18.75">
      <c r="A335" s="14" t="s">
        <v>437</v>
      </c>
      <c r="B335" s="32" t="s">
        <v>443</v>
      </c>
      <c r="C335" s="39">
        <v>63</v>
      </c>
      <c r="D335" s="44">
        <f t="shared" si="5"/>
        <v>70.56</v>
      </c>
      <c r="E335" s="4"/>
    </row>
    <row r="336" spans="1:5" ht="18.75">
      <c r="A336" s="14" t="s">
        <v>438</v>
      </c>
      <c r="B336" s="32" t="s">
        <v>445</v>
      </c>
      <c r="C336" s="39">
        <v>72</v>
      </c>
      <c r="D336" s="44">
        <f t="shared" si="5"/>
        <v>80.64000000000001</v>
      </c>
      <c r="E336" s="4"/>
    </row>
    <row r="337" spans="1:5" ht="18.75">
      <c r="A337" s="14" t="s">
        <v>440</v>
      </c>
      <c r="B337" s="32" t="s">
        <v>447</v>
      </c>
      <c r="C337" s="39">
        <v>80</v>
      </c>
      <c r="D337" s="44">
        <f t="shared" si="5"/>
        <v>89.60000000000001</v>
      </c>
      <c r="E337" s="4"/>
    </row>
    <row r="338" spans="1:5" ht="18.75">
      <c r="A338" s="14" t="s">
        <v>442</v>
      </c>
      <c r="B338" s="32" t="s">
        <v>449</v>
      </c>
      <c r="C338" s="39">
        <v>83</v>
      </c>
      <c r="D338" s="44">
        <f t="shared" si="5"/>
        <v>92.96000000000001</v>
      </c>
      <c r="E338" s="4"/>
    </row>
    <row r="339" spans="1:5" ht="18.75">
      <c r="A339" s="14" t="s">
        <v>444</v>
      </c>
      <c r="B339" s="32" t="s">
        <v>451</v>
      </c>
      <c r="C339" s="39">
        <v>117</v>
      </c>
      <c r="D339" s="44">
        <f t="shared" si="5"/>
        <v>131.04000000000002</v>
      </c>
      <c r="E339" s="4"/>
    </row>
    <row r="340" spans="1:5" ht="18.75">
      <c r="A340" s="14" t="s">
        <v>446</v>
      </c>
      <c r="B340" s="32" t="s">
        <v>453</v>
      </c>
      <c r="C340" s="39">
        <v>128</v>
      </c>
      <c r="D340" s="44">
        <f t="shared" si="5"/>
        <v>143.36</v>
      </c>
      <c r="E340" s="4"/>
    </row>
    <row r="341" spans="1:5" ht="18.75">
      <c r="A341" s="14" t="s">
        <v>448</v>
      </c>
      <c r="B341" s="32" t="s">
        <v>455</v>
      </c>
      <c r="C341" s="39">
        <v>192</v>
      </c>
      <c r="D341" s="44">
        <f t="shared" si="5"/>
        <v>215.04000000000002</v>
      </c>
      <c r="E341" s="4"/>
    </row>
    <row r="342" spans="1:5" ht="37.5">
      <c r="A342" s="14" t="s">
        <v>450</v>
      </c>
      <c r="B342" s="32" t="s">
        <v>457</v>
      </c>
      <c r="C342" s="39">
        <v>192</v>
      </c>
      <c r="D342" s="44">
        <f t="shared" si="5"/>
        <v>215.04000000000002</v>
      </c>
      <c r="E342" s="4"/>
    </row>
    <row r="343" spans="1:5" ht="18.75">
      <c r="A343" s="14" t="s">
        <v>452</v>
      </c>
      <c r="B343" s="32" t="s">
        <v>459</v>
      </c>
      <c r="C343" s="39">
        <v>236</v>
      </c>
      <c r="D343" s="44">
        <f t="shared" si="5"/>
        <v>264.32000000000005</v>
      </c>
      <c r="E343" s="4"/>
    </row>
    <row r="344" spans="1:5" ht="18.75">
      <c r="A344" s="14" t="s">
        <v>454</v>
      </c>
      <c r="B344" s="32" t="s">
        <v>461</v>
      </c>
      <c r="C344" s="39">
        <v>187</v>
      </c>
      <c r="D344" s="44">
        <f t="shared" si="5"/>
        <v>209.44000000000003</v>
      </c>
      <c r="E344" s="4"/>
    </row>
    <row r="345" spans="1:5" ht="18.75">
      <c r="A345" s="14" t="s">
        <v>456</v>
      </c>
      <c r="B345" s="32" t="s">
        <v>463</v>
      </c>
      <c r="C345" s="39">
        <v>136</v>
      </c>
      <c r="D345" s="44">
        <f t="shared" si="5"/>
        <v>152.32000000000002</v>
      </c>
      <c r="E345" s="4"/>
    </row>
    <row r="346" spans="1:5" ht="18.75">
      <c r="A346" s="14" t="s">
        <v>458</v>
      </c>
      <c r="B346" s="32" t="s">
        <v>465</v>
      </c>
      <c r="C346" s="39">
        <v>89</v>
      </c>
      <c r="D346" s="44">
        <f t="shared" si="5"/>
        <v>99.68</v>
      </c>
      <c r="E346" s="4"/>
    </row>
    <row r="347" spans="1:5" ht="18.75">
      <c r="A347" s="14" t="s">
        <v>460</v>
      </c>
      <c r="B347" s="34" t="s">
        <v>9</v>
      </c>
      <c r="C347" s="39">
        <v>4896</v>
      </c>
      <c r="D347" s="44">
        <f t="shared" si="5"/>
        <v>5483.52</v>
      </c>
      <c r="E347" s="4"/>
    </row>
    <row r="348" spans="1:5" ht="18.75">
      <c r="A348" s="14" t="s">
        <v>462</v>
      </c>
      <c r="B348" s="34" t="s">
        <v>10</v>
      </c>
      <c r="C348" s="39">
        <v>4896</v>
      </c>
      <c r="D348" s="44">
        <f t="shared" si="5"/>
        <v>5483.52</v>
      </c>
      <c r="E348" s="4"/>
    </row>
    <row r="349" spans="1:5" ht="18.75">
      <c r="A349" s="14" t="s">
        <v>464</v>
      </c>
      <c r="B349" s="34" t="s">
        <v>11</v>
      </c>
      <c r="C349" s="39">
        <v>4896</v>
      </c>
      <c r="D349" s="44">
        <f t="shared" si="5"/>
        <v>5483.52</v>
      </c>
      <c r="E349" s="4"/>
    </row>
    <row r="350" spans="1:5" ht="23.25" customHeight="1">
      <c r="A350" s="14" t="s">
        <v>466</v>
      </c>
      <c r="B350" s="34" t="s">
        <v>12</v>
      </c>
      <c r="C350" s="39">
        <v>4896</v>
      </c>
      <c r="D350" s="44">
        <f t="shared" si="5"/>
        <v>5483.52</v>
      </c>
      <c r="E350" s="4"/>
    </row>
    <row r="351" spans="1:5" ht="20.25" customHeight="1">
      <c r="A351" s="14" t="s">
        <v>467</v>
      </c>
      <c r="B351" s="34" t="s">
        <v>13</v>
      </c>
      <c r="C351" s="39">
        <v>4896</v>
      </c>
      <c r="D351" s="44">
        <f t="shared" si="5"/>
        <v>5483.52</v>
      </c>
      <c r="E351" s="4"/>
    </row>
    <row r="352" spans="1:5" ht="18.75">
      <c r="A352" s="14" t="s">
        <v>834</v>
      </c>
      <c r="B352" s="34" t="s">
        <v>14</v>
      </c>
      <c r="C352" s="39">
        <v>4896</v>
      </c>
      <c r="D352" s="44">
        <f t="shared" si="5"/>
        <v>5483.52</v>
      </c>
      <c r="E352" s="4"/>
    </row>
    <row r="353" spans="1:5" ht="18.75">
      <c r="A353" s="14" t="s">
        <v>835</v>
      </c>
      <c r="B353" s="34" t="s">
        <v>15</v>
      </c>
      <c r="C353" s="39">
        <v>4896</v>
      </c>
      <c r="D353" s="44">
        <f t="shared" si="5"/>
        <v>5483.52</v>
      </c>
      <c r="E353" s="4"/>
    </row>
    <row r="354" spans="1:5" ht="18.75">
      <c r="A354" s="14" t="s">
        <v>836</v>
      </c>
      <c r="B354" s="34" t="s">
        <v>468</v>
      </c>
      <c r="C354" s="39">
        <v>4896</v>
      </c>
      <c r="D354" s="44">
        <f t="shared" si="5"/>
        <v>5483.52</v>
      </c>
      <c r="E354" s="4"/>
    </row>
    <row r="355" spans="1:5" ht="18.75">
      <c r="A355" s="14" t="s">
        <v>837</v>
      </c>
      <c r="B355" s="34" t="s">
        <v>16</v>
      </c>
      <c r="C355" s="39">
        <v>4896</v>
      </c>
      <c r="D355" s="44">
        <f t="shared" si="5"/>
        <v>5483.52</v>
      </c>
      <c r="E355" s="4"/>
    </row>
    <row r="356" spans="1:5" ht="18.75">
      <c r="A356" s="14" t="s">
        <v>1039</v>
      </c>
      <c r="B356" s="34" t="s">
        <v>17</v>
      </c>
      <c r="C356" s="39">
        <v>1739</v>
      </c>
      <c r="D356" s="44">
        <f t="shared" si="5"/>
        <v>1947.6800000000003</v>
      </c>
      <c r="E356" s="4"/>
    </row>
    <row r="357" spans="1:5" ht="18.75" customHeight="1">
      <c r="A357" s="14" t="s">
        <v>1040</v>
      </c>
      <c r="B357" s="34" t="s">
        <v>18</v>
      </c>
      <c r="C357" s="39">
        <v>1739</v>
      </c>
      <c r="D357" s="44">
        <f t="shared" si="5"/>
        <v>1947.6800000000003</v>
      </c>
      <c r="E357" s="4"/>
    </row>
    <row r="358" spans="1:5" ht="18" customHeight="1">
      <c r="A358" s="14" t="s">
        <v>1041</v>
      </c>
      <c r="B358" s="34" t="s">
        <v>810</v>
      </c>
      <c r="C358" s="39">
        <v>4336</v>
      </c>
      <c r="D358" s="44">
        <f t="shared" si="5"/>
        <v>4856.320000000001</v>
      </c>
      <c r="E358" s="4"/>
    </row>
    <row r="359" spans="1:5" ht="18.75">
      <c r="A359" s="12" t="s">
        <v>469</v>
      </c>
      <c r="B359" s="30" t="s">
        <v>470</v>
      </c>
      <c r="C359" s="39"/>
      <c r="D359" s="44">
        <f t="shared" si="5"/>
        <v>0</v>
      </c>
      <c r="E359" s="4"/>
    </row>
    <row r="360" spans="1:5" ht="18.75">
      <c r="A360" s="14" t="s">
        <v>471</v>
      </c>
      <c r="B360" s="32" t="s">
        <v>473</v>
      </c>
      <c r="C360" s="39">
        <v>106</v>
      </c>
      <c r="D360" s="44">
        <f t="shared" si="5"/>
        <v>118.72000000000001</v>
      </c>
      <c r="E360" s="4"/>
    </row>
    <row r="361" spans="1:5" ht="18.75">
      <c r="A361" s="14" t="s">
        <v>472</v>
      </c>
      <c r="B361" s="32" t="s">
        <v>479</v>
      </c>
      <c r="C361" s="39">
        <v>437</v>
      </c>
      <c r="D361" s="44">
        <f t="shared" si="5"/>
        <v>489.44000000000005</v>
      </c>
      <c r="E361" s="4"/>
    </row>
    <row r="362" spans="1:5" ht="18.75">
      <c r="A362" s="14" t="s">
        <v>474</v>
      </c>
      <c r="B362" s="32" t="s">
        <v>481</v>
      </c>
      <c r="C362" s="39">
        <v>437</v>
      </c>
      <c r="D362" s="44">
        <f t="shared" si="5"/>
        <v>489.44000000000005</v>
      </c>
      <c r="E362" s="4"/>
    </row>
    <row r="363" spans="1:5" ht="18.75">
      <c r="A363" s="14" t="s">
        <v>475</v>
      </c>
      <c r="B363" s="32" t="s">
        <v>483</v>
      </c>
      <c r="C363" s="39">
        <v>302</v>
      </c>
      <c r="D363" s="44">
        <f t="shared" si="5"/>
        <v>338.24</v>
      </c>
      <c r="E363" s="4"/>
    </row>
    <row r="364" spans="1:5" ht="18.75">
      <c r="A364" s="14" t="s">
        <v>476</v>
      </c>
      <c r="B364" s="32" t="s">
        <v>485</v>
      </c>
      <c r="C364" s="39">
        <v>208</v>
      </c>
      <c r="D364" s="44">
        <f t="shared" si="5"/>
        <v>232.96000000000004</v>
      </c>
      <c r="E364" s="4"/>
    </row>
    <row r="365" spans="1:5" ht="18.75">
      <c r="A365" s="14" t="s">
        <v>477</v>
      </c>
      <c r="B365" s="32" t="s">
        <v>487</v>
      </c>
      <c r="C365" s="39">
        <v>161</v>
      </c>
      <c r="D365" s="44">
        <f t="shared" si="5"/>
        <v>180.32000000000002</v>
      </c>
      <c r="E365" s="4"/>
    </row>
    <row r="366" spans="1:5" ht="18.75">
      <c r="A366" s="14" t="s">
        <v>478</v>
      </c>
      <c r="B366" s="32" t="s">
        <v>489</v>
      </c>
      <c r="C366" s="39">
        <v>289</v>
      </c>
      <c r="D366" s="44">
        <f t="shared" si="5"/>
        <v>323.68</v>
      </c>
      <c r="E366" s="4"/>
    </row>
    <row r="367" spans="1:5" ht="18.75">
      <c r="A367" s="14" t="s">
        <v>480</v>
      </c>
      <c r="B367" s="32" t="s">
        <v>491</v>
      </c>
      <c r="C367" s="39">
        <v>195</v>
      </c>
      <c r="D367" s="44">
        <f t="shared" si="5"/>
        <v>218.40000000000003</v>
      </c>
      <c r="E367" s="4"/>
    </row>
    <row r="368" spans="1:5" ht="18.75">
      <c r="A368" s="14" t="s">
        <v>482</v>
      </c>
      <c r="B368" s="32" t="s">
        <v>493</v>
      </c>
      <c r="C368" s="39">
        <v>235</v>
      </c>
      <c r="D368" s="44">
        <f t="shared" si="5"/>
        <v>263.20000000000005</v>
      </c>
      <c r="E368" s="4"/>
    </row>
    <row r="369" spans="1:5" ht="18.75">
      <c r="A369" s="14" t="s">
        <v>484</v>
      </c>
      <c r="B369" s="32" t="s">
        <v>495</v>
      </c>
      <c r="C369" s="39">
        <v>258</v>
      </c>
      <c r="D369" s="44">
        <f t="shared" si="5"/>
        <v>288.96000000000004</v>
      </c>
      <c r="E369" s="4"/>
    </row>
    <row r="370" spans="1:5" ht="18.75">
      <c r="A370" s="14" t="s">
        <v>486</v>
      </c>
      <c r="B370" s="32" t="s">
        <v>497</v>
      </c>
      <c r="C370" s="39">
        <v>330</v>
      </c>
      <c r="D370" s="44">
        <f t="shared" si="5"/>
        <v>369.6</v>
      </c>
      <c r="E370" s="4"/>
    </row>
    <row r="371" spans="1:5" ht="18.75">
      <c r="A371" s="14" t="s">
        <v>488</v>
      </c>
      <c r="B371" s="32" t="s">
        <v>499</v>
      </c>
      <c r="C371" s="39">
        <v>535</v>
      </c>
      <c r="D371" s="44">
        <f t="shared" si="5"/>
        <v>599.2</v>
      </c>
      <c r="E371" s="4"/>
    </row>
    <row r="372" spans="1:5" ht="18.75">
      <c r="A372" s="14" t="s">
        <v>490</v>
      </c>
      <c r="B372" s="32" t="s">
        <v>501</v>
      </c>
      <c r="C372" s="39">
        <v>630</v>
      </c>
      <c r="D372" s="44">
        <f t="shared" si="5"/>
        <v>705.6</v>
      </c>
      <c r="E372" s="4"/>
    </row>
    <row r="373" spans="1:5" ht="18.75">
      <c r="A373" s="14" t="s">
        <v>492</v>
      </c>
      <c r="B373" s="32" t="s">
        <v>503</v>
      </c>
      <c r="C373" s="39">
        <v>294</v>
      </c>
      <c r="D373" s="44">
        <f t="shared" si="5"/>
        <v>329.28000000000003</v>
      </c>
      <c r="E373" s="4"/>
    </row>
    <row r="374" spans="1:5" ht="18.75">
      <c r="A374" s="14" t="s">
        <v>494</v>
      </c>
      <c r="B374" s="32" t="s">
        <v>505</v>
      </c>
      <c r="C374" s="39">
        <v>199</v>
      </c>
      <c r="D374" s="44">
        <f aca="true" t="shared" si="6" ref="D374:D437">C374*1.12</f>
        <v>222.88000000000002</v>
      </c>
      <c r="E374" s="4"/>
    </row>
    <row r="375" spans="1:5" ht="18.75">
      <c r="A375" s="14" t="s">
        <v>496</v>
      </c>
      <c r="B375" s="32" t="s">
        <v>507</v>
      </c>
      <c r="C375" s="39">
        <v>302</v>
      </c>
      <c r="D375" s="44">
        <f t="shared" si="6"/>
        <v>338.24</v>
      </c>
      <c r="E375" s="4"/>
    </row>
    <row r="376" spans="1:5" ht="18.75">
      <c r="A376" s="14" t="s">
        <v>498</v>
      </c>
      <c r="B376" s="32" t="s">
        <v>509</v>
      </c>
      <c r="C376" s="39">
        <v>109</v>
      </c>
      <c r="D376" s="44">
        <f t="shared" si="6"/>
        <v>122.08000000000001</v>
      </c>
      <c r="E376" s="4"/>
    </row>
    <row r="377" spans="1:5" ht="18.75">
      <c r="A377" s="14" t="s">
        <v>500</v>
      </c>
      <c r="B377" s="32" t="s">
        <v>511</v>
      </c>
      <c r="C377" s="39">
        <v>285</v>
      </c>
      <c r="D377" s="44">
        <f t="shared" si="6"/>
        <v>319.20000000000005</v>
      </c>
      <c r="E377" s="4"/>
    </row>
    <row r="378" spans="1:5" ht="37.5">
      <c r="A378" s="14" t="s">
        <v>502</v>
      </c>
      <c r="B378" s="32" t="s">
        <v>513</v>
      </c>
      <c r="C378" s="39">
        <v>144</v>
      </c>
      <c r="D378" s="44">
        <f t="shared" si="6"/>
        <v>161.28000000000003</v>
      </c>
      <c r="E378" s="4"/>
    </row>
    <row r="379" spans="1:5" ht="18.75">
      <c r="A379" s="14" t="s">
        <v>504</v>
      </c>
      <c r="B379" s="32" t="s">
        <v>515</v>
      </c>
      <c r="C379" s="39">
        <v>209</v>
      </c>
      <c r="D379" s="44">
        <f t="shared" si="6"/>
        <v>234.08</v>
      </c>
      <c r="E379" s="4"/>
    </row>
    <row r="380" spans="1:5" ht="18.75">
      <c r="A380" s="14" t="s">
        <v>506</v>
      </c>
      <c r="B380" s="32" t="s">
        <v>517</v>
      </c>
      <c r="C380" s="39">
        <v>356</v>
      </c>
      <c r="D380" s="44">
        <f t="shared" si="6"/>
        <v>398.72</v>
      </c>
      <c r="E380" s="4"/>
    </row>
    <row r="381" spans="1:5" ht="18.75">
      <c r="A381" s="14" t="s">
        <v>508</v>
      </c>
      <c r="B381" s="32" t="s">
        <v>518</v>
      </c>
      <c r="C381" s="39">
        <v>748</v>
      </c>
      <c r="D381" s="44">
        <f t="shared" si="6"/>
        <v>837.7600000000001</v>
      </c>
      <c r="E381" s="4"/>
    </row>
    <row r="382" spans="1:5" ht="18.75">
      <c r="A382" s="14" t="s">
        <v>510</v>
      </c>
      <c r="B382" s="32" t="s">
        <v>519</v>
      </c>
      <c r="C382" s="39">
        <v>697</v>
      </c>
      <c r="D382" s="44">
        <f t="shared" si="6"/>
        <v>780.6400000000001</v>
      </c>
      <c r="E382" s="4"/>
    </row>
    <row r="383" spans="1:5" s="3" customFormat="1" ht="17.25" customHeight="1">
      <c r="A383" s="14" t="s">
        <v>512</v>
      </c>
      <c r="B383" s="32" t="s">
        <v>520</v>
      </c>
      <c r="C383" s="39">
        <v>561</v>
      </c>
      <c r="D383" s="44">
        <f t="shared" si="6"/>
        <v>628.32</v>
      </c>
      <c r="E383" s="5"/>
    </row>
    <row r="384" spans="1:5" ht="18.75">
      <c r="A384" s="14" t="s">
        <v>514</v>
      </c>
      <c r="B384" s="35" t="s">
        <v>19</v>
      </c>
      <c r="C384" s="39">
        <v>1106</v>
      </c>
      <c r="D384" s="44">
        <f t="shared" si="6"/>
        <v>1238.72</v>
      </c>
      <c r="E384" s="4"/>
    </row>
    <row r="385" spans="1:5" ht="18.75">
      <c r="A385" s="14" t="s">
        <v>516</v>
      </c>
      <c r="B385" s="35" t="s">
        <v>20</v>
      </c>
      <c r="C385" s="39">
        <v>2718</v>
      </c>
      <c r="D385" s="44">
        <f t="shared" si="6"/>
        <v>3044.1600000000003</v>
      </c>
      <c r="E385" s="4"/>
    </row>
    <row r="386" spans="1:5" s="3" customFormat="1" ht="18.75">
      <c r="A386" s="12" t="s">
        <v>521</v>
      </c>
      <c r="B386" s="30" t="s">
        <v>522</v>
      </c>
      <c r="C386" s="29"/>
      <c r="D386" s="44">
        <f t="shared" si="6"/>
        <v>0</v>
      </c>
      <c r="E386" s="5"/>
    </row>
    <row r="387" spans="1:5" ht="18.75">
      <c r="A387" s="14" t="s">
        <v>523</v>
      </c>
      <c r="B387" s="32" t="s">
        <v>49</v>
      </c>
      <c r="C387" s="39">
        <v>402</v>
      </c>
      <c r="D387" s="44">
        <f t="shared" si="6"/>
        <v>450.24000000000007</v>
      </c>
      <c r="E387" s="4"/>
    </row>
    <row r="388" spans="1:5" ht="18.75">
      <c r="A388" s="14" t="s">
        <v>524</v>
      </c>
      <c r="B388" s="32" t="s">
        <v>50</v>
      </c>
      <c r="C388" s="39">
        <v>320</v>
      </c>
      <c r="D388" s="44">
        <f t="shared" si="6"/>
        <v>358.40000000000003</v>
      </c>
      <c r="E388" s="4"/>
    </row>
    <row r="389" spans="1:5" ht="18.75">
      <c r="A389" s="14" t="s">
        <v>525</v>
      </c>
      <c r="B389" s="32" t="s">
        <v>528</v>
      </c>
      <c r="C389" s="39">
        <v>72</v>
      </c>
      <c r="D389" s="44">
        <f t="shared" si="6"/>
        <v>80.64000000000001</v>
      </c>
      <c r="E389" s="4"/>
    </row>
    <row r="390" spans="1:5" ht="18.75">
      <c r="A390" s="14" t="s">
        <v>526</v>
      </c>
      <c r="B390" s="32" t="s">
        <v>530</v>
      </c>
      <c r="C390" s="39">
        <v>92</v>
      </c>
      <c r="D390" s="44">
        <f t="shared" si="6"/>
        <v>103.04</v>
      </c>
      <c r="E390" s="4"/>
    </row>
    <row r="391" spans="1:5" ht="18.75">
      <c r="A391" s="14" t="s">
        <v>527</v>
      </c>
      <c r="B391" s="32" t="s">
        <v>532</v>
      </c>
      <c r="C391" s="39">
        <v>99</v>
      </c>
      <c r="D391" s="44">
        <f t="shared" si="6"/>
        <v>110.88000000000001</v>
      </c>
      <c r="E391" s="4"/>
    </row>
    <row r="392" spans="1:5" ht="18.75">
      <c r="A392" s="14" t="s">
        <v>529</v>
      </c>
      <c r="B392" s="32" t="s">
        <v>534</v>
      </c>
      <c r="C392" s="39"/>
      <c r="D392" s="44">
        <f t="shared" si="6"/>
        <v>0</v>
      </c>
      <c r="E392" s="4"/>
    </row>
    <row r="393" spans="1:5" ht="18.75">
      <c r="A393" s="14" t="s">
        <v>1147</v>
      </c>
      <c r="B393" s="32" t="s">
        <v>535</v>
      </c>
      <c r="C393" s="39">
        <v>98</v>
      </c>
      <c r="D393" s="44">
        <f t="shared" si="6"/>
        <v>109.76</v>
      </c>
      <c r="E393" s="4"/>
    </row>
    <row r="394" spans="1:5" ht="18.75">
      <c r="A394" s="14" t="s">
        <v>1148</v>
      </c>
      <c r="B394" s="32" t="s">
        <v>536</v>
      </c>
      <c r="C394" s="39">
        <v>141</v>
      </c>
      <c r="D394" s="44">
        <f t="shared" si="6"/>
        <v>157.92000000000002</v>
      </c>
      <c r="E394" s="4"/>
    </row>
    <row r="395" spans="1:5" ht="18.75">
      <c r="A395" s="14" t="s">
        <v>1149</v>
      </c>
      <c r="B395" s="32" t="s">
        <v>537</v>
      </c>
      <c r="C395" s="39">
        <v>202</v>
      </c>
      <c r="D395" s="44">
        <f t="shared" si="6"/>
        <v>226.24</v>
      </c>
      <c r="E395" s="4"/>
    </row>
    <row r="396" spans="1:5" ht="18.75">
      <c r="A396" s="14" t="s">
        <v>1150</v>
      </c>
      <c r="B396" s="32" t="s">
        <v>538</v>
      </c>
      <c r="C396" s="39">
        <v>283</v>
      </c>
      <c r="D396" s="44">
        <f t="shared" si="6"/>
        <v>316.96000000000004</v>
      </c>
      <c r="E396" s="4"/>
    </row>
    <row r="397" spans="1:5" ht="18.75">
      <c r="A397" s="14" t="s">
        <v>1151</v>
      </c>
      <c r="B397" s="32" t="s">
        <v>539</v>
      </c>
      <c r="C397" s="39">
        <v>236</v>
      </c>
      <c r="D397" s="44">
        <f t="shared" si="6"/>
        <v>264.32000000000005</v>
      </c>
      <c r="E397" s="4"/>
    </row>
    <row r="398" spans="1:5" ht="18.75">
      <c r="A398" s="14" t="s">
        <v>1152</v>
      </c>
      <c r="B398" s="32" t="s">
        <v>540</v>
      </c>
      <c r="C398" s="39">
        <v>264</v>
      </c>
      <c r="D398" s="44">
        <f t="shared" si="6"/>
        <v>295.68</v>
      </c>
      <c r="E398" s="4"/>
    </row>
    <row r="399" spans="1:5" ht="18.75">
      <c r="A399" s="14" t="s">
        <v>531</v>
      </c>
      <c r="B399" s="32" t="s">
        <v>542</v>
      </c>
      <c r="C399" s="39"/>
      <c r="D399" s="44">
        <f t="shared" si="6"/>
        <v>0</v>
      </c>
      <c r="E399" s="4"/>
    </row>
    <row r="400" spans="1:5" ht="18.75">
      <c r="A400" s="14" t="s">
        <v>1122</v>
      </c>
      <c r="B400" s="32" t="s">
        <v>537</v>
      </c>
      <c r="C400" s="39">
        <v>245</v>
      </c>
      <c r="D400" s="44">
        <f t="shared" si="6"/>
        <v>274.40000000000003</v>
      </c>
      <c r="E400" s="4"/>
    </row>
    <row r="401" spans="1:5" ht="18.75">
      <c r="A401" s="14" t="s">
        <v>1123</v>
      </c>
      <c r="B401" s="32" t="s">
        <v>543</v>
      </c>
      <c r="C401" s="39">
        <v>376</v>
      </c>
      <c r="D401" s="44">
        <f t="shared" si="6"/>
        <v>421.12000000000006</v>
      </c>
      <c r="E401" s="4"/>
    </row>
    <row r="402" spans="1:5" ht="18.75">
      <c r="A402" s="14" t="s">
        <v>1124</v>
      </c>
      <c r="B402" s="32" t="s">
        <v>544</v>
      </c>
      <c r="C402" s="39">
        <v>179</v>
      </c>
      <c r="D402" s="44">
        <f t="shared" si="6"/>
        <v>200.48000000000002</v>
      </c>
      <c r="E402" s="4"/>
    </row>
    <row r="403" spans="1:5" ht="18.75">
      <c r="A403" s="14" t="s">
        <v>1125</v>
      </c>
      <c r="B403" s="32" t="s">
        <v>545</v>
      </c>
      <c r="C403" s="39"/>
      <c r="D403" s="44">
        <f t="shared" si="6"/>
        <v>0</v>
      </c>
      <c r="E403" s="4"/>
    </row>
    <row r="404" spans="1:5" ht="18.75">
      <c r="A404" s="14" t="s">
        <v>1153</v>
      </c>
      <c r="B404" s="32" t="s">
        <v>51</v>
      </c>
      <c r="C404" s="39">
        <v>112</v>
      </c>
      <c r="D404" s="44">
        <f t="shared" si="6"/>
        <v>125.44000000000001</v>
      </c>
      <c r="E404" s="4"/>
    </row>
    <row r="405" spans="1:5" ht="18.75">
      <c r="A405" s="14" t="s">
        <v>533</v>
      </c>
      <c r="B405" s="32" t="s">
        <v>546</v>
      </c>
      <c r="C405" s="39"/>
      <c r="D405" s="44">
        <f t="shared" si="6"/>
        <v>0</v>
      </c>
      <c r="E405" s="4"/>
    </row>
    <row r="406" spans="1:5" ht="18.75">
      <c r="A406" s="14" t="s">
        <v>1042</v>
      </c>
      <c r="B406" s="32" t="s">
        <v>547</v>
      </c>
      <c r="C406" s="39">
        <v>383</v>
      </c>
      <c r="D406" s="44">
        <f t="shared" si="6"/>
        <v>428.96000000000004</v>
      </c>
      <c r="E406" s="4"/>
    </row>
    <row r="407" spans="1:5" ht="18.75">
      <c r="A407" s="14" t="s">
        <v>541</v>
      </c>
      <c r="B407" s="32" t="s">
        <v>548</v>
      </c>
      <c r="C407" s="39"/>
      <c r="D407" s="44">
        <f t="shared" si="6"/>
        <v>0</v>
      </c>
      <c r="E407" s="4"/>
    </row>
    <row r="408" spans="1:5" ht="18.75">
      <c r="A408" s="14" t="s">
        <v>1043</v>
      </c>
      <c r="B408" s="32" t="s">
        <v>549</v>
      </c>
      <c r="C408" s="39">
        <v>20</v>
      </c>
      <c r="D408" s="44">
        <f t="shared" si="6"/>
        <v>22.400000000000002</v>
      </c>
      <c r="E408" s="4"/>
    </row>
    <row r="409" spans="1:5" ht="18.75">
      <c r="A409" s="14" t="s">
        <v>1044</v>
      </c>
      <c r="B409" s="32" t="s">
        <v>550</v>
      </c>
      <c r="C409" s="39">
        <v>22</v>
      </c>
      <c r="D409" s="44">
        <f t="shared" si="6"/>
        <v>24.64</v>
      </c>
      <c r="E409" s="4"/>
    </row>
    <row r="410" spans="1:5" ht="18.75">
      <c r="A410" s="14" t="s">
        <v>1045</v>
      </c>
      <c r="B410" s="32" t="s">
        <v>551</v>
      </c>
      <c r="C410" s="39">
        <v>37</v>
      </c>
      <c r="D410" s="44">
        <f t="shared" si="6"/>
        <v>41.440000000000005</v>
      </c>
      <c r="E410" s="4"/>
    </row>
    <row r="411" spans="1:5" ht="18.75">
      <c r="A411" s="14" t="s">
        <v>1046</v>
      </c>
      <c r="B411" s="32" t="s">
        <v>52</v>
      </c>
      <c r="C411" s="39">
        <v>131</v>
      </c>
      <c r="D411" s="44">
        <f t="shared" si="6"/>
        <v>146.72000000000003</v>
      </c>
      <c r="E411" s="4"/>
    </row>
    <row r="412" spans="1:5" ht="18.75">
      <c r="A412" s="14" t="s">
        <v>1154</v>
      </c>
      <c r="B412" s="32" t="s">
        <v>552</v>
      </c>
      <c r="C412" s="39">
        <v>264</v>
      </c>
      <c r="D412" s="44">
        <f t="shared" si="6"/>
        <v>295.68</v>
      </c>
      <c r="E412" s="4"/>
    </row>
    <row r="413" spans="1:5" ht="18.75">
      <c r="A413" s="14" t="s">
        <v>1155</v>
      </c>
      <c r="B413" s="32" t="s">
        <v>53</v>
      </c>
      <c r="C413" s="39">
        <v>125</v>
      </c>
      <c r="D413" s="44">
        <f t="shared" si="6"/>
        <v>140</v>
      </c>
      <c r="E413" s="4"/>
    </row>
    <row r="414" spans="1:5" ht="18.75">
      <c r="A414" s="14" t="s">
        <v>1156</v>
      </c>
      <c r="B414" s="32" t="s">
        <v>54</v>
      </c>
      <c r="C414" s="39">
        <v>36</v>
      </c>
      <c r="D414" s="44">
        <f t="shared" si="6"/>
        <v>40.32000000000001</v>
      </c>
      <c r="E414" s="4"/>
    </row>
    <row r="415" spans="1:5" s="3" customFormat="1" ht="18.75">
      <c r="A415" s="12" t="s">
        <v>553</v>
      </c>
      <c r="B415" s="30" t="s">
        <v>554</v>
      </c>
      <c r="C415" s="29"/>
      <c r="D415" s="44">
        <f t="shared" si="6"/>
        <v>0</v>
      </c>
      <c r="E415" s="5"/>
    </row>
    <row r="416" spans="1:5" ht="18.75">
      <c r="A416" s="14" t="s">
        <v>555</v>
      </c>
      <c r="B416" s="32" t="s">
        <v>556</v>
      </c>
      <c r="C416" s="39"/>
      <c r="D416" s="44">
        <f t="shared" si="6"/>
        <v>0</v>
      </c>
      <c r="E416" s="4"/>
    </row>
    <row r="417" spans="1:5" ht="18.75">
      <c r="A417" s="14" t="s">
        <v>1047</v>
      </c>
      <c r="B417" s="32" t="s">
        <v>55</v>
      </c>
      <c r="C417" s="39">
        <v>195</v>
      </c>
      <c r="D417" s="44">
        <f t="shared" si="6"/>
        <v>218.40000000000003</v>
      </c>
      <c r="E417" s="4"/>
    </row>
    <row r="418" spans="1:5" ht="18.75">
      <c r="A418" s="14" t="s">
        <v>1048</v>
      </c>
      <c r="B418" s="32" t="s">
        <v>818</v>
      </c>
      <c r="C418" s="39"/>
      <c r="D418" s="44">
        <f t="shared" si="6"/>
        <v>0</v>
      </c>
      <c r="E418" s="4"/>
    </row>
    <row r="419" spans="1:5" ht="18.75">
      <c r="A419" s="14" t="s">
        <v>1049</v>
      </c>
      <c r="B419" s="32" t="s">
        <v>557</v>
      </c>
      <c r="C419" s="39">
        <v>195</v>
      </c>
      <c r="D419" s="44">
        <f t="shared" si="6"/>
        <v>218.40000000000003</v>
      </c>
      <c r="E419" s="4"/>
    </row>
    <row r="420" spans="1:5" ht="18.75">
      <c r="A420" s="14" t="s">
        <v>1050</v>
      </c>
      <c r="B420" s="32" t="s">
        <v>558</v>
      </c>
      <c r="C420" s="39">
        <v>294</v>
      </c>
      <c r="D420" s="44">
        <f t="shared" si="6"/>
        <v>329.28000000000003</v>
      </c>
      <c r="E420" s="4"/>
    </row>
    <row r="421" spans="1:5" ht="37.5">
      <c r="A421" s="14" t="s">
        <v>1051</v>
      </c>
      <c r="B421" s="32" t="s">
        <v>559</v>
      </c>
      <c r="C421" s="39">
        <v>391</v>
      </c>
      <c r="D421" s="44">
        <f t="shared" si="6"/>
        <v>437.92</v>
      </c>
      <c r="E421" s="4"/>
    </row>
    <row r="422" spans="1:5" ht="18.75">
      <c r="A422" s="14" t="s">
        <v>1052</v>
      </c>
      <c r="B422" s="32" t="s">
        <v>56</v>
      </c>
      <c r="C422" s="39">
        <v>195</v>
      </c>
      <c r="D422" s="44">
        <f t="shared" si="6"/>
        <v>218.40000000000003</v>
      </c>
      <c r="E422" s="4"/>
    </row>
    <row r="423" spans="1:5" ht="18.75">
      <c r="A423" s="14" t="s">
        <v>1053</v>
      </c>
      <c r="B423" s="32" t="s">
        <v>560</v>
      </c>
      <c r="C423" s="39">
        <v>371</v>
      </c>
      <c r="D423" s="44">
        <f t="shared" si="6"/>
        <v>415.52000000000004</v>
      </c>
      <c r="E423" s="4"/>
    </row>
    <row r="424" spans="1:5" ht="37.5">
      <c r="A424" s="14" t="s">
        <v>561</v>
      </c>
      <c r="B424" s="32" t="s">
        <v>562</v>
      </c>
      <c r="C424" s="39"/>
      <c r="D424" s="44">
        <f t="shared" si="6"/>
        <v>0</v>
      </c>
      <c r="E424" s="4"/>
    </row>
    <row r="425" spans="1:5" ht="18.75">
      <c r="A425" s="14" t="s">
        <v>1054</v>
      </c>
      <c r="B425" s="32" t="s">
        <v>563</v>
      </c>
      <c r="C425" s="39">
        <v>195</v>
      </c>
      <c r="D425" s="44">
        <f t="shared" si="6"/>
        <v>218.40000000000003</v>
      </c>
      <c r="E425" s="4"/>
    </row>
    <row r="426" spans="1:5" ht="18.75">
      <c r="A426" s="14" t="s">
        <v>1055</v>
      </c>
      <c r="B426" s="32" t="s">
        <v>564</v>
      </c>
      <c r="C426" s="39">
        <v>313</v>
      </c>
      <c r="D426" s="44">
        <f t="shared" si="6"/>
        <v>350.56000000000006</v>
      </c>
      <c r="E426" s="4"/>
    </row>
    <row r="427" spans="1:5" ht="18.75">
      <c r="A427" s="14" t="s">
        <v>1056</v>
      </c>
      <c r="B427" s="32" t="s">
        <v>565</v>
      </c>
      <c r="C427" s="39">
        <v>391</v>
      </c>
      <c r="D427" s="44">
        <f t="shared" si="6"/>
        <v>437.92</v>
      </c>
      <c r="E427" s="4"/>
    </row>
    <row r="428" spans="1:5" ht="18.75">
      <c r="A428" s="14" t="s">
        <v>1057</v>
      </c>
      <c r="B428" s="32" t="s">
        <v>566</v>
      </c>
      <c r="C428" s="39">
        <v>195</v>
      </c>
      <c r="D428" s="44">
        <f t="shared" si="6"/>
        <v>218.40000000000003</v>
      </c>
      <c r="E428" s="4"/>
    </row>
    <row r="429" spans="1:5" ht="18.75">
      <c r="A429" s="14" t="s">
        <v>1058</v>
      </c>
      <c r="B429" s="32" t="s">
        <v>567</v>
      </c>
      <c r="C429" s="39">
        <v>586</v>
      </c>
      <c r="D429" s="44">
        <f t="shared" si="6"/>
        <v>656.32</v>
      </c>
      <c r="E429" s="4"/>
    </row>
    <row r="430" spans="1:5" ht="18.75">
      <c r="A430" s="14" t="s">
        <v>1059</v>
      </c>
      <c r="B430" s="32" t="s">
        <v>57</v>
      </c>
      <c r="C430" s="39">
        <v>685</v>
      </c>
      <c r="D430" s="44">
        <f t="shared" si="6"/>
        <v>767.2</v>
      </c>
      <c r="E430" s="4"/>
    </row>
    <row r="431" spans="1:5" ht="18.75">
      <c r="A431" s="14" t="s">
        <v>568</v>
      </c>
      <c r="B431" s="32" t="s">
        <v>569</v>
      </c>
      <c r="C431" s="39"/>
      <c r="D431" s="44">
        <f t="shared" si="6"/>
        <v>0</v>
      </c>
      <c r="E431" s="4"/>
    </row>
    <row r="432" spans="1:5" ht="37.5">
      <c r="A432" s="14" t="s">
        <v>1060</v>
      </c>
      <c r="B432" s="32" t="s">
        <v>570</v>
      </c>
      <c r="C432" s="39"/>
      <c r="D432" s="44">
        <f t="shared" si="6"/>
        <v>0</v>
      </c>
      <c r="E432" s="4"/>
    </row>
    <row r="433" spans="1:5" ht="18.75">
      <c r="A433" s="14" t="s">
        <v>1061</v>
      </c>
      <c r="B433" s="32" t="s">
        <v>557</v>
      </c>
      <c r="C433" s="39">
        <v>195</v>
      </c>
      <c r="D433" s="44">
        <f t="shared" si="6"/>
        <v>218.40000000000003</v>
      </c>
      <c r="E433" s="4"/>
    </row>
    <row r="434" spans="1:5" ht="18.75">
      <c r="A434" s="14" t="s">
        <v>1062</v>
      </c>
      <c r="B434" s="32" t="s">
        <v>558</v>
      </c>
      <c r="C434" s="39">
        <v>294</v>
      </c>
      <c r="D434" s="44">
        <f t="shared" si="6"/>
        <v>329.28000000000003</v>
      </c>
      <c r="E434" s="4"/>
    </row>
    <row r="435" spans="1:5" ht="18.75">
      <c r="A435" s="14" t="s">
        <v>1063</v>
      </c>
      <c r="B435" s="32" t="s">
        <v>58</v>
      </c>
      <c r="C435" s="39">
        <v>294</v>
      </c>
      <c r="D435" s="44">
        <f t="shared" si="6"/>
        <v>329.28000000000003</v>
      </c>
      <c r="E435" s="4"/>
    </row>
    <row r="436" spans="1:5" ht="18.75">
      <c r="A436" s="14" t="s">
        <v>1064</v>
      </c>
      <c r="B436" s="32" t="s">
        <v>571</v>
      </c>
      <c r="C436" s="39">
        <v>195</v>
      </c>
      <c r="D436" s="44">
        <f t="shared" si="6"/>
        <v>218.40000000000003</v>
      </c>
      <c r="E436" s="4"/>
    </row>
    <row r="437" spans="1:5" ht="18.75">
      <c r="A437" s="14" t="s">
        <v>1065</v>
      </c>
      <c r="B437" s="32" t="s">
        <v>572</v>
      </c>
      <c r="C437" s="39">
        <v>294</v>
      </c>
      <c r="D437" s="44">
        <f t="shared" si="6"/>
        <v>329.28000000000003</v>
      </c>
      <c r="E437" s="4"/>
    </row>
    <row r="438" spans="1:5" ht="18.75">
      <c r="A438" s="14" t="s">
        <v>1066</v>
      </c>
      <c r="B438" s="32" t="s">
        <v>59</v>
      </c>
      <c r="C438" s="39">
        <v>294</v>
      </c>
      <c r="D438" s="44">
        <f aca="true" t="shared" si="7" ref="D438:D501">C438*1.12</f>
        <v>329.28000000000003</v>
      </c>
      <c r="E438" s="4"/>
    </row>
    <row r="439" spans="1:5" ht="18.75">
      <c r="A439" s="14" t="s">
        <v>1067</v>
      </c>
      <c r="B439" s="32" t="s">
        <v>60</v>
      </c>
      <c r="C439" s="39">
        <v>294</v>
      </c>
      <c r="D439" s="44">
        <f t="shared" si="7"/>
        <v>329.28000000000003</v>
      </c>
      <c r="E439" s="4"/>
    </row>
    <row r="440" spans="1:5" ht="18.75">
      <c r="A440" s="14" t="s">
        <v>1068</v>
      </c>
      <c r="B440" s="32" t="s">
        <v>61</v>
      </c>
      <c r="C440" s="39">
        <v>294</v>
      </c>
      <c r="D440" s="44">
        <f t="shared" si="7"/>
        <v>329.28000000000003</v>
      </c>
      <c r="E440" s="4"/>
    </row>
    <row r="441" spans="1:5" ht="18.75">
      <c r="A441" s="14" t="s">
        <v>1069</v>
      </c>
      <c r="B441" s="32" t="s">
        <v>62</v>
      </c>
      <c r="C441" s="39">
        <v>195</v>
      </c>
      <c r="D441" s="44">
        <f t="shared" si="7"/>
        <v>218.40000000000003</v>
      </c>
      <c r="E441" s="4"/>
    </row>
    <row r="442" spans="1:5" ht="18.75">
      <c r="A442" s="14" t="s">
        <v>1070</v>
      </c>
      <c r="B442" s="32" t="s">
        <v>63</v>
      </c>
      <c r="C442" s="39">
        <v>294</v>
      </c>
      <c r="D442" s="44">
        <f t="shared" si="7"/>
        <v>329.28000000000003</v>
      </c>
      <c r="E442" s="4"/>
    </row>
    <row r="443" spans="1:5" ht="18.75">
      <c r="A443" s="14" t="s">
        <v>1071</v>
      </c>
      <c r="B443" s="32" t="s">
        <v>573</v>
      </c>
      <c r="C443" s="39"/>
      <c r="D443" s="44">
        <f t="shared" si="7"/>
        <v>0</v>
      </c>
      <c r="E443" s="4"/>
    </row>
    <row r="444" spans="1:5" ht="18.75">
      <c r="A444" s="14" t="s">
        <v>1072</v>
      </c>
      <c r="B444" s="32" t="s">
        <v>574</v>
      </c>
      <c r="C444" s="39">
        <v>294</v>
      </c>
      <c r="D444" s="44">
        <f t="shared" si="7"/>
        <v>329.28000000000003</v>
      </c>
      <c r="E444" s="4"/>
    </row>
    <row r="445" spans="1:5" ht="18.75">
      <c r="A445" s="14" t="s">
        <v>1073</v>
      </c>
      <c r="B445" s="32" t="s">
        <v>575</v>
      </c>
      <c r="C445" s="39">
        <v>391</v>
      </c>
      <c r="D445" s="44">
        <f t="shared" si="7"/>
        <v>437.92</v>
      </c>
      <c r="E445" s="4"/>
    </row>
    <row r="446" spans="1:5" ht="18.75">
      <c r="A446" s="14" t="s">
        <v>1074</v>
      </c>
      <c r="B446" s="32" t="s">
        <v>576</v>
      </c>
      <c r="C446" s="39">
        <v>391</v>
      </c>
      <c r="D446" s="44">
        <f t="shared" si="7"/>
        <v>437.92</v>
      </c>
      <c r="E446" s="4"/>
    </row>
    <row r="447" spans="1:5" ht="18.75">
      <c r="A447" s="14" t="s">
        <v>577</v>
      </c>
      <c r="B447" s="32" t="s">
        <v>578</v>
      </c>
      <c r="C447" s="39"/>
      <c r="D447" s="44">
        <f t="shared" si="7"/>
        <v>0</v>
      </c>
      <c r="E447" s="4"/>
    </row>
    <row r="448" spans="1:5" ht="18.75">
      <c r="A448" s="14" t="s">
        <v>1075</v>
      </c>
      <c r="B448" s="32" t="s">
        <v>64</v>
      </c>
      <c r="C448" s="39">
        <v>373</v>
      </c>
      <c r="D448" s="44">
        <f t="shared" si="7"/>
        <v>417.76000000000005</v>
      </c>
      <c r="E448" s="4"/>
    </row>
    <row r="449" spans="1:5" ht="18.75">
      <c r="A449" s="14" t="s">
        <v>1076</v>
      </c>
      <c r="B449" s="32" t="s">
        <v>65</v>
      </c>
      <c r="C449" s="39">
        <v>391</v>
      </c>
      <c r="D449" s="44">
        <f t="shared" si="7"/>
        <v>437.92</v>
      </c>
      <c r="E449" s="4"/>
    </row>
    <row r="450" spans="1:5" ht="18.75">
      <c r="A450" s="14" t="s">
        <v>579</v>
      </c>
      <c r="B450" s="32" t="s">
        <v>66</v>
      </c>
      <c r="C450" s="39">
        <v>206</v>
      </c>
      <c r="D450" s="44">
        <f t="shared" si="7"/>
        <v>230.72000000000003</v>
      </c>
      <c r="E450" s="4"/>
    </row>
    <row r="451" spans="1:5" ht="18.75">
      <c r="A451" s="14" t="s">
        <v>580</v>
      </c>
      <c r="B451" s="32" t="s">
        <v>68</v>
      </c>
      <c r="C451" s="39">
        <v>390</v>
      </c>
      <c r="D451" s="44">
        <f t="shared" si="7"/>
        <v>436.80000000000007</v>
      </c>
      <c r="E451" s="4"/>
    </row>
    <row r="452" spans="1:5" ht="18.75">
      <c r="A452" s="14" t="s">
        <v>581</v>
      </c>
      <c r="B452" s="32" t="s">
        <v>69</v>
      </c>
      <c r="C452" s="39">
        <v>223</v>
      </c>
      <c r="D452" s="44">
        <f t="shared" si="7"/>
        <v>249.76000000000002</v>
      </c>
      <c r="E452" s="4"/>
    </row>
    <row r="453" spans="1:5" ht="17.25" customHeight="1">
      <c r="A453" s="14" t="s">
        <v>582</v>
      </c>
      <c r="B453" s="32" t="s">
        <v>583</v>
      </c>
      <c r="C453" s="40">
        <v>685</v>
      </c>
      <c r="D453" s="44">
        <f t="shared" si="7"/>
        <v>767.2</v>
      </c>
      <c r="E453" s="4"/>
    </row>
    <row r="454" spans="1:5" ht="18.75">
      <c r="A454" s="14" t="s">
        <v>584</v>
      </c>
      <c r="B454" s="32" t="s">
        <v>585</v>
      </c>
      <c r="C454" s="39"/>
      <c r="D454" s="44">
        <f t="shared" si="7"/>
        <v>0</v>
      </c>
      <c r="E454" s="4"/>
    </row>
    <row r="455" spans="1:5" ht="18.75">
      <c r="A455" s="14" t="s">
        <v>586</v>
      </c>
      <c r="B455" s="32" t="s">
        <v>587</v>
      </c>
      <c r="C455" s="39">
        <v>124</v>
      </c>
      <c r="D455" s="44">
        <f t="shared" si="7"/>
        <v>138.88000000000002</v>
      </c>
      <c r="E455" s="4"/>
    </row>
    <row r="456" spans="1:5" ht="18.75">
      <c r="A456" s="14" t="s">
        <v>838</v>
      </c>
      <c r="B456" s="32" t="s">
        <v>588</v>
      </c>
      <c r="C456" s="39">
        <v>207</v>
      </c>
      <c r="D456" s="44">
        <f t="shared" si="7"/>
        <v>231.84000000000003</v>
      </c>
      <c r="E456" s="4"/>
    </row>
    <row r="457" spans="1:5" ht="18.75">
      <c r="A457" s="14" t="s">
        <v>839</v>
      </c>
      <c r="B457" s="32" t="s">
        <v>589</v>
      </c>
      <c r="C457" s="39">
        <v>227</v>
      </c>
      <c r="D457" s="44">
        <f t="shared" si="7"/>
        <v>254.24000000000004</v>
      </c>
      <c r="E457" s="4"/>
    </row>
    <row r="458" spans="1:5" ht="18.75">
      <c r="A458" s="14" t="s">
        <v>590</v>
      </c>
      <c r="B458" s="32" t="s">
        <v>591</v>
      </c>
      <c r="C458" s="39"/>
      <c r="D458" s="44">
        <f t="shared" si="7"/>
        <v>0</v>
      </c>
      <c r="E458" s="4"/>
    </row>
    <row r="459" spans="1:5" ht="18.75">
      <c r="A459" s="14" t="s">
        <v>592</v>
      </c>
      <c r="B459" s="32" t="s">
        <v>593</v>
      </c>
      <c r="C459" s="39">
        <v>782</v>
      </c>
      <c r="D459" s="44">
        <f t="shared" si="7"/>
        <v>875.84</v>
      </c>
      <c r="E459" s="4"/>
    </row>
    <row r="460" spans="1:5" ht="18.75">
      <c r="A460" s="14" t="s">
        <v>1077</v>
      </c>
      <c r="B460" s="32" t="s">
        <v>70</v>
      </c>
      <c r="C460" s="39">
        <v>460</v>
      </c>
      <c r="D460" s="44">
        <f t="shared" si="7"/>
        <v>515.2</v>
      </c>
      <c r="E460" s="4"/>
    </row>
    <row r="461" spans="1:5" ht="18.75">
      <c r="A461" s="14" t="s">
        <v>840</v>
      </c>
      <c r="B461" s="32" t="s">
        <v>594</v>
      </c>
      <c r="C461" s="39"/>
      <c r="D461" s="44">
        <f t="shared" si="7"/>
        <v>0</v>
      </c>
      <c r="E461" s="4"/>
    </row>
    <row r="462" spans="1:5" ht="37.5">
      <c r="A462" s="14" t="s">
        <v>841</v>
      </c>
      <c r="B462" s="32" t="s">
        <v>73</v>
      </c>
      <c r="C462" s="39">
        <v>294</v>
      </c>
      <c r="D462" s="44">
        <f t="shared" si="7"/>
        <v>329.28000000000003</v>
      </c>
      <c r="E462" s="4"/>
    </row>
    <row r="463" spans="1:5" ht="18.75">
      <c r="A463" s="14" t="s">
        <v>842</v>
      </c>
      <c r="B463" s="32" t="s">
        <v>74</v>
      </c>
      <c r="C463" s="39">
        <v>195</v>
      </c>
      <c r="D463" s="44">
        <f t="shared" si="7"/>
        <v>218.40000000000003</v>
      </c>
      <c r="E463" s="4"/>
    </row>
    <row r="464" spans="1:5" ht="18.75">
      <c r="A464" s="14" t="s">
        <v>1078</v>
      </c>
      <c r="B464" s="32" t="s">
        <v>75</v>
      </c>
      <c r="C464" s="39">
        <v>195</v>
      </c>
      <c r="D464" s="44">
        <f t="shared" si="7"/>
        <v>218.40000000000003</v>
      </c>
      <c r="E464" s="4"/>
    </row>
    <row r="465" spans="1:5" ht="37.5">
      <c r="A465" s="14" t="s">
        <v>1079</v>
      </c>
      <c r="B465" s="32" t="s">
        <v>85</v>
      </c>
      <c r="C465" s="39">
        <v>195</v>
      </c>
      <c r="D465" s="44">
        <f t="shared" si="7"/>
        <v>218.40000000000003</v>
      </c>
      <c r="E465" s="4"/>
    </row>
    <row r="466" spans="1:5" ht="18.75">
      <c r="A466" s="14" t="s">
        <v>1080</v>
      </c>
      <c r="B466" s="32" t="s">
        <v>76</v>
      </c>
      <c r="C466" s="39">
        <v>195</v>
      </c>
      <c r="D466" s="44">
        <f t="shared" si="7"/>
        <v>218.40000000000003</v>
      </c>
      <c r="E466" s="4"/>
    </row>
    <row r="467" spans="1:5" ht="18.75">
      <c r="A467" s="14" t="s">
        <v>1081</v>
      </c>
      <c r="B467" s="32" t="s">
        <v>595</v>
      </c>
      <c r="C467" s="39"/>
      <c r="D467" s="44">
        <f t="shared" si="7"/>
        <v>0</v>
      </c>
      <c r="E467" s="4"/>
    </row>
    <row r="468" spans="1:5" ht="18.75">
      <c r="A468" s="14" t="s">
        <v>1082</v>
      </c>
      <c r="B468" s="32" t="s">
        <v>596</v>
      </c>
      <c r="C468" s="39">
        <v>586</v>
      </c>
      <c r="D468" s="44">
        <f t="shared" si="7"/>
        <v>656.32</v>
      </c>
      <c r="E468" s="4"/>
    </row>
    <row r="469" spans="1:5" ht="18.75">
      <c r="A469" s="14" t="s">
        <v>1083</v>
      </c>
      <c r="B469" s="32" t="s">
        <v>597</v>
      </c>
      <c r="C469" s="39">
        <v>294</v>
      </c>
      <c r="D469" s="44">
        <f t="shared" si="7"/>
        <v>329.28000000000003</v>
      </c>
      <c r="E469" s="4"/>
    </row>
    <row r="470" spans="1:5" ht="18.75">
      <c r="A470" s="14" t="s">
        <v>1084</v>
      </c>
      <c r="B470" s="32" t="s">
        <v>71</v>
      </c>
      <c r="C470" s="39">
        <v>586</v>
      </c>
      <c r="D470" s="44">
        <f t="shared" si="7"/>
        <v>656.32</v>
      </c>
      <c r="E470" s="4"/>
    </row>
    <row r="471" spans="1:5" ht="18.75">
      <c r="A471" s="14" t="s">
        <v>1085</v>
      </c>
      <c r="B471" s="32" t="s">
        <v>72</v>
      </c>
      <c r="C471" s="39">
        <v>391</v>
      </c>
      <c r="D471" s="44">
        <f t="shared" si="7"/>
        <v>437.92</v>
      </c>
      <c r="E471" s="4"/>
    </row>
    <row r="472" spans="1:5" s="3" customFormat="1" ht="18.75">
      <c r="A472" s="12" t="s">
        <v>598</v>
      </c>
      <c r="B472" s="30" t="s">
        <v>599</v>
      </c>
      <c r="C472" s="29"/>
      <c r="D472" s="44">
        <f t="shared" si="7"/>
        <v>0</v>
      </c>
      <c r="E472" s="5"/>
    </row>
    <row r="473" spans="1:5" ht="18.75">
      <c r="A473" s="14" t="s">
        <v>600</v>
      </c>
      <c r="B473" s="30" t="s">
        <v>601</v>
      </c>
      <c r="C473" s="39"/>
      <c r="D473" s="44">
        <f t="shared" si="7"/>
        <v>0</v>
      </c>
      <c r="E473" s="4"/>
    </row>
    <row r="474" spans="1:5" ht="18.75">
      <c r="A474" s="14" t="s">
        <v>602</v>
      </c>
      <c r="B474" s="32" t="s">
        <v>603</v>
      </c>
      <c r="C474" s="39">
        <v>71</v>
      </c>
      <c r="D474" s="44">
        <f t="shared" si="7"/>
        <v>79.52000000000001</v>
      </c>
      <c r="E474" s="4"/>
    </row>
    <row r="475" spans="1:5" ht="18.75">
      <c r="A475" s="14" t="s">
        <v>604</v>
      </c>
      <c r="B475" s="30" t="s">
        <v>605</v>
      </c>
      <c r="C475" s="39"/>
      <c r="D475" s="44">
        <f t="shared" si="7"/>
        <v>0</v>
      </c>
      <c r="E475" s="4"/>
    </row>
    <row r="476" spans="1:5" ht="18.75">
      <c r="A476" s="14" t="s">
        <v>606</v>
      </c>
      <c r="B476" s="32" t="s">
        <v>603</v>
      </c>
      <c r="C476" s="39">
        <v>83</v>
      </c>
      <c r="D476" s="44">
        <f t="shared" si="7"/>
        <v>92.96000000000001</v>
      </c>
      <c r="E476" s="4"/>
    </row>
    <row r="477" spans="1:5" ht="18.75">
      <c r="A477" s="14" t="s">
        <v>607</v>
      </c>
      <c r="B477" s="32" t="s">
        <v>609</v>
      </c>
      <c r="C477" s="39">
        <v>100</v>
      </c>
      <c r="D477" s="44">
        <f t="shared" si="7"/>
        <v>112.00000000000001</v>
      </c>
      <c r="E477" s="4"/>
    </row>
    <row r="478" spans="1:5" ht="18.75">
      <c r="A478" s="14" t="s">
        <v>608</v>
      </c>
      <c r="B478" s="32" t="s">
        <v>610</v>
      </c>
      <c r="C478" s="39">
        <v>35</v>
      </c>
      <c r="D478" s="44">
        <f t="shared" si="7"/>
        <v>39.2</v>
      </c>
      <c r="E478" s="4"/>
    </row>
    <row r="479" spans="1:5" ht="18.75">
      <c r="A479" s="14" t="s">
        <v>611</v>
      </c>
      <c r="B479" s="30" t="s">
        <v>612</v>
      </c>
      <c r="C479" s="39"/>
      <c r="D479" s="44">
        <f t="shared" si="7"/>
        <v>0</v>
      </c>
      <c r="E479" s="4"/>
    </row>
    <row r="480" spans="1:5" ht="18.75">
      <c r="A480" s="14" t="s">
        <v>613</v>
      </c>
      <c r="B480" s="32" t="s">
        <v>603</v>
      </c>
      <c r="C480" s="39">
        <v>51</v>
      </c>
      <c r="D480" s="44">
        <f t="shared" si="7"/>
        <v>57.120000000000005</v>
      </c>
      <c r="E480" s="4"/>
    </row>
    <row r="481" spans="1:5" ht="18.75">
      <c r="A481" s="14" t="s">
        <v>614</v>
      </c>
      <c r="B481" s="30" t="s">
        <v>615</v>
      </c>
      <c r="C481" s="39"/>
      <c r="D481" s="44">
        <f t="shared" si="7"/>
        <v>0</v>
      </c>
      <c r="E481" s="4"/>
    </row>
    <row r="482" spans="1:5" ht="18.75">
      <c r="A482" s="14" t="s">
        <v>616</v>
      </c>
      <c r="B482" s="32" t="s">
        <v>617</v>
      </c>
      <c r="C482" s="39">
        <v>88</v>
      </c>
      <c r="D482" s="44">
        <f t="shared" si="7"/>
        <v>98.56</v>
      </c>
      <c r="E482" s="4"/>
    </row>
    <row r="483" spans="1:5" ht="18.75">
      <c r="A483" s="14" t="s">
        <v>1157</v>
      </c>
      <c r="B483" s="30" t="s">
        <v>618</v>
      </c>
      <c r="C483" s="39"/>
      <c r="D483" s="44">
        <f t="shared" si="7"/>
        <v>0</v>
      </c>
      <c r="E483" s="4"/>
    </row>
    <row r="484" spans="1:5" ht="18.75">
      <c r="A484" s="14" t="s">
        <v>1086</v>
      </c>
      <c r="B484" s="32" t="s">
        <v>603</v>
      </c>
      <c r="C484" s="39">
        <v>107</v>
      </c>
      <c r="D484" s="44">
        <f t="shared" si="7"/>
        <v>119.84000000000002</v>
      </c>
      <c r="E484" s="4"/>
    </row>
    <row r="485" spans="1:5" ht="18.75">
      <c r="A485" s="14" t="s">
        <v>1158</v>
      </c>
      <c r="B485" s="30" t="s">
        <v>620</v>
      </c>
      <c r="C485" s="39"/>
      <c r="D485" s="44">
        <f t="shared" si="7"/>
        <v>0</v>
      </c>
      <c r="E485" s="4"/>
    </row>
    <row r="486" spans="1:5" ht="18.75">
      <c r="A486" s="14" t="s">
        <v>1087</v>
      </c>
      <c r="B486" s="32" t="s">
        <v>621</v>
      </c>
      <c r="C486" s="39"/>
      <c r="D486" s="44">
        <f t="shared" si="7"/>
        <v>0</v>
      </c>
      <c r="E486" s="4"/>
    </row>
    <row r="487" spans="1:5" ht="18.75">
      <c r="A487" s="14" t="s">
        <v>1088</v>
      </c>
      <c r="B487" s="32" t="s">
        <v>622</v>
      </c>
      <c r="C487" s="39"/>
      <c r="D487" s="44">
        <f t="shared" si="7"/>
        <v>0</v>
      </c>
      <c r="E487" s="4"/>
    </row>
    <row r="488" spans="1:5" ht="18.75">
      <c r="A488" s="14" t="s">
        <v>1126</v>
      </c>
      <c r="B488" s="32" t="s">
        <v>623</v>
      </c>
      <c r="C488" s="39">
        <v>305</v>
      </c>
      <c r="D488" s="44">
        <f t="shared" si="7"/>
        <v>341.6</v>
      </c>
      <c r="E488" s="4"/>
    </row>
    <row r="489" spans="1:5" ht="18.75">
      <c r="A489" s="14" t="s">
        <v>1127</v>
      </c>
      <c r="B489" s="32" t="s">
        <v>624</v>
      </c>
      <c r="C489" s="39">
        <v>346</v>
      </c>
      <c r="D489" s="44">
        <f t="shared" si="7"/>
        <v>387.52000000000004</v>
      </c>
      <c r="E489" s="4"/>
    </row>
    <row r="490" spans="1:5" ht="18.75">
      <c r="A490" s="14" t="s">
        <v>1128</v>
      </c>
      <c r="B490" s="32" t="s">
        <v>625</v>
      </c>
      <c r="C490" s="39">
        <v>540</v>
      </c>
      <c r="D490" s="44">
        <f t="shared" si="7"/>
        <v>604.8000000000001</v>
      </c>
      <c r="E490" s="4"/>
    </row>
    <row r="491" spans="1:5" ht="18.75">
      <c r="A491" s="14" t="s">
        <v>1089</v>
      </c>
      <c r="B491" s="32" t="s">
        <v>626</v>
      </c>
      <c r="C491" s="39"/>
      <c r="D491" s="44">
        <f t="shared" si="7"/>
        <v>0</v>
      </c>
      <c r="E491" s="4"/>
    </row>
    <row r="492" spans="1:5" ht="18.75">
      <c r="A492" s="14" t="s">
        <v>1159</v>
      </c>
      <c r="B492" s="32" t="s">
        <v>623</v>
      </c>
      <c r="C492" s="39">
        <v>123</v>
      </c>
      <c r="D492" s="44">
        <f t="shared" si="7"/>
        <v>137.76000000000002</v>
      </c>
      <c r="E492" s="4"/>
    </row>
    <row r="493" spans="1:5" ht="18.75">
      <c r="A493" s="14" t="s">
        <v>1160</v>
      </c>
      <c r="B493" s="32" t="s">
        <v>625</v>
      </c>
      <c r="C493" s="39">
        <v>116</v>
      </c>
      <c r="D493" s="44">
        <f t="shared" si="7"/>
        <v>129.92000000000002</v>
      </c>
      <c r="E493" s="4"/>
    </row>
    <row r="494" spans="1:5" ht="18.75">
      <c r="A494" s="14" t="s">
        <v>1090</v>
      </c>
      <c r="B494" s="32" t="s">
        <v>627</v>
      </c>
      <c r="C494" s="39"/>
      <c r="D494" s="44">
        <f t="shared" si="7"/>
        <v>0</v>
      </c>
      <c r="E494" s="4"/>
    </row>
    <row r="495" spans="1:5" ht="18.75">
      <c r="A495" s="14" t="s">
        <v>1161</v>
      </c>
      <c r="B495" s="32" t="s">
        <v>623</v>
      </c>
      <c r="C495" s="39">
        <v>313</v>
      </c>
      <c r="D495" s="44">
        <f t="shared" si="7"/>
        <v>350.56000000000006</v>
      </c>
      <c r="E495" s="4"/>
    </row>
    <row r="496" spans="1:5" ht="18.75">
      <c r="A496" s="14" t="s">
        <v>1162</v>
      </c>
      <c r="B496" s="32" t="s">
        <v>624</v>
      </c>
      <c r="C496" s="39">
        <v>346</v>
      </c>
      <c r="D496" s="44">
        <f t="shared" si="7"/>
        <v>387.52000000000004</v>
      </c>
      <c r="E496" s="4"/>
    </row>
    <row r="497" spans="1:5" ht="18.75">
      <c r="A497" s="14" t="s">
        <v>1163</v>
      </c>
      <c r="B497" s="32" t="s">
        <v>625</v>
      </c>
      <c r="C497" s="39">
        <v>346</v>
      </c>
      <c r="D497" s="44">
        <f t="shared" si="7"/>
        <v>387.52000000000004</v>
      </c>
      <c r="E497" s="4"/>
    </row>
    <row r="498" spans="1:5" ht="18.75">
      <c r="A498" s="14" t="s">
        <v>1164</v>
      </c>
      <c r="B498" s="32" t="s">
        <v>628</v>
      </c>
      <c r="C498" s="39">
        <v>101</v>
      </c>
      <c r="D498" s="44">
        <f t="shared" si="7"/>
        <v>113.12</v>
      </c>
      <c r="E498" s="4"/>
    </row>
    <row r="499" spans="1:5" ht="18.75">
      <c r="A499" s="14" t="s">
        <v>1091</v>
      </c>
      <c r="B499" s="32" t="s">
        <v>629</v>
      </c>
      <c r="C499" s="39"/>
      <c r="D499" s="44">
        <f t="shared" si="7"/>
        <v>0</v>
      </c>
      <c r="E499" s="4"/>
    </row>
    <row r="500" spans="1:5" ht="18.75">
      <c r="A500" s="14" t="s">
        <v>1092</v>
      </c>
      <c r="B500" s="32" t="s">
        <v>623</v>
      </c>
      <c r="C500" s="39">
        <v>153</v>
      </c>
      <c r="D500" s="44">
        <f t="shared" si="7"/>
        <v>171.36</v>
      </c>
      <c r="E500" s="4"/>
    </row>
    <row r="501" spans="1:5" ht="18.75">
      <c r="A501" s="14" t="s">
        <v>1093</v>
      </c>
      <c r="B501" s="32" t="s">
        <v>625</v>
      </c>
      <c r="C501" s="39">
        <v>153</v>
      </c>
      <c r="D501" s="44">
        <f t="shared" si="7"/>
        <v>171.36</v>
      </c>
      <c r="E501" s="4"/>
    </row>
    <row r="502" spans="1:5" ht="18.75">
      <c r="A502" s="14" t="s">
        <v>1165</v>
      </c>
      <c r="B502" s="32" t="s">
        <v>630</v>
      </c>
      <c r="C502" s="39"/>
      <c r="D502" s="44">
        <f aca="true" t="shared" si="8" ref="D502:D557">C502*1.12</f>
        <v>0</v>
      </c>
      <c r="E502" s="4"/>
    </row>
    <row r="503" spans="1:5" ht="18.75">
      <c r="A503" s="14" t="s">
        <v>1166</v>
      </c>
      <c r="B503" s="32" t="s">
        <v>631</v>
      </c>
      <c r="C503" s="39">
        <v>153</v>
      </c>
      <c r="D503" s="44">
        <f t="shared" si="8"/>
        <v>171.36</v>
      </c>
      <c r="E503" s="4"/>
    </row>
    <row r="504" spans="1:5" ht="18.75">
      <c r="A504" s="14" t="s">
        <v>1167</v>
      </c>
      <c r="B504" s="32" t="s">
        <v>632</v>
      </c>
      <c r="C504" s="39">
        <v>153</v>
      </c>
      <c r="D504" s="44">
        <f t="shared" si="8"/>
        <v>171.36</v>
      </c>
      <c r="E504" s="4"/>
    </row>
    <row r="505" spans="1:5" ht="18.75">
      <c r="A505" s="14" t="s">
        <v>1168</v>
      </c>
      <c r="B505" s="32" t="s">
        <v>633</v>
      </c>
      <c r="C505" s="39"/>
      <c r="D505" s="44">
        <f t="shared" si="8"/>
        <v>0</v>
      </c>
      <c r="E505" s="4"/>
    </row>
    <row r="506" spans="1:5" ht="18.75">
      <c r="A506" s="14" t="s">
        <v>1169</v>
      </c>
      <c r="B506" s="32" t="s">
        <v>634</v>
      </c>
      <c r="C506" s="39">
        <v>137</v>
      </c>
      <c r="D506" s="44">
        <f t="shared" si="8"/>
        <v>153.44000000000003</v>
      </c>
      <c r="E506" s="4"/>
    </row>
    <row r="507" spans="1:5" ht="18.75">
      <c r="A507" s="14" t="s">
        <v>1170</v>
      </c>
      <c r="B507" s="32" t="s">
        <v>635</v>
      </c>
      <c r="C507" s="39">
        <v>137</v>
      </c>
      <c r="D507" s="44">
        <f t="shared" si="8"/>
        <v>153.44000000000003</v>
      </c>
      <c r="E507" s="4"/>
    </row>
    <row r="508" spans="1:5" ht="18.75">
      <c r="A508" s="14" t="s">
        <v>1171</v>
      </c>
      <c r="B508" s="32" t="s">
        <v>636</v>
      </c>
      <c r="C508" s="39">
        <v>137</v>
      </c>
      <c r="D508" s="44">
        <f t="shared" si="8"/>
        <v>153.44000000000003</v>
      </c>
      <c r="E508" s="4"/>
    </row>
    <row r="509" spans="1:5" ht="18.75">
      <c r="A509" s="14" t="s">
        <v>619</v>
      </c>
      <c r="B509" s="30" t="s">
        <v>637</v>
      </c>
      <c r="C509" s="39"/>
      <c r="D509" s="44">
        <f t="shared" si="8"/>
        <v>0</v>
      </c>
      <c r="E509" s="4"/>
    </row>
    <row r="510" spans="1:5" ht="18.75">
      <c r="A510" s="14" t="s">
        <v>1094</v>
      </c>
      <c r="B510" s="32" t="s">
        <v>638</v>
      </c>
      <c r="C510" s="39"/>
      <c r="D510" s="44">
        <f t="shared" si="8"/>
        <v>0</v>
      </c>
      <c r="E510" s="4"/>
    </row>
    <row r="511" spans="1:5" ht="18.75">
      <c r="A511" s="14" t="s">
        <v>1095</v>
      </c>
      <c r="B511" s="32" t="s">
        <v>639</v>
      </c>
      <c r="C511" s="39">
        <v>53</v>
      </c>
      <c r="D511" s="44">
        <f t="shared" si="8"/>
        <v>59.36000000000001</v>
      </c>
      <c r="E511" s="4"/>
    </row>
    <row r="512" spans="1:5" s="3" customFormat="1" ht="16.5" customHeight="1">
      <c r="A512" s="12" t="s">
        <v>640</v>
      </c>
      <c r="B512" s="30" t="s">
        <v>648</v>
      </c>
      <c r="C512" s="29"/>
      <c r="D512" s="44">
        <f t="shared" si="8"/>
        <v>0</v>
      </c>
      <c r="E512" s="5"/>
    </row>
    <row r="513" spans="1:5" ht="20.25" customHeight="1">
      <c r="A513" s="14" t="s">
        <v>641</v>
      </c>
      <c r="B513" s="32" t="s">
        <v>650</v>
      </c>
      <c r="C513" s="39">
        <v>4269</v>
      </c>
      <c r="D513" s="44">
        <f t="shared" si="8"/>
        <v>4781.280000000001</v>
      </c>
      <c r="E513" s="4"/>
    </row>
    <row r="514" spans="1:5" ht="18.75">
      <c r="A514" s="14" t="s">
        <v>642</v>
      </c>
      <c r="B514" s="32" t="s">
        <v>77</v>
      </c>
      <c r="C514" s="39">
        <v>4269</v>
      </c>
      <c r="D514" s="44">
        <f t="shared" si="8"/>
        <v>4781.280000000001</v>
      </c>
      <c r="E514" s="4"/>
    </row>
    <row r="515" spans="1:5" ht="18" customHeight="1">
      <c r="A515" s="14" t="s">
        <v>643</v>
      </c>
      <c r="B515" s="32" t="s">
        <v>83</v>
      </c>
      <c r="C515" s="39">
        <v>1579</v>
      </c>
      <c r="D515" s="44">
        <f t="shared" si="8"/>
        <v>1768.4800000000002</v>
      </c>
      <c r="E515" s="4"/>
    </row>
    <row r="516" spans="1:5" ht="18.75">
      <c r="A516" s="14" t="s">
        <v>644</v>
      </c>
      <c r="B516" s="32" t="s">
        <v>84</v>
      </c>
      <c r="C516" s="39">
        <v>902</v>
      </c>
      <c r="D516" s="44">
        <f t="shared" si="8"/>
        <v>1010.2400000000001</v>
      </c>
      <c r="E516" s="4"/>
    </row>
    <row r="517" spans="1:5" ht="18.75">
      <c r="A517" s="14" t="s">
        <v>645</v>
      </c>
      <c r="B517" s="32" t="s">
        <v>653</v>
      </c>
      <c r="C517" s="39">
        <v>902</v>
      </c>
      <c r="D517" s="44">
        <f t="shared" si="8"/>
        <v>1010.2400000000001</v>
      </c>
      <c r="E517" s="4"/>
    </row>
    <row r="518" spans="1:5" ht="18.75">
      <c r="A518" s="14" t="s">
        <v>1096</v>
      </c>
      <c r="B518" s="32" t="s">
        <v>654</v>
      </c>
      <c r="C518" s="39">
        <v>902</v>
      </c>
      <c r="D518" s="44">
        <f t="shared" si="8"/>
        <v>1010.2400000000001</v>
      </c>
      <c r="E518" s="4"/>
    </row>
    <row r="519" spans="1:5" ht="18.75">
      <c r="A519" s="14" t="s">
        <v>646</v>
      </c>
      <c r="B519" s="32" t="s">
        <v>78</v>
      </c>
      <c r="C519" s="39">
        <v>1579</v>
      </c>
      <c r="D519" s="44">
        <f t="shared" si="8"/>
        <v>1768.4800000000002</v>
      </c>
      <c r="E519" s="4"/>
    </row>
    <row r="520" spans="1:5" ht="18.75">
      <c r="A520" s="14" t="s">
        <v>1130</v>
      </c>
      <c r="B520" s="32" t="s">
        <v>79</v>
      </c>
      <c r="C520" s="39">
        <v>1579</v>
      </c>
      <c r="D520" s="44">
        <f t="shared" si="8"/>
        <v>1768.4800000000002</v>
      </c>
      <c r="E520" s="4"/>
    </row>
    <row r="521" spans="1:5" ht="18.75">
      <c r="A521" s="14" t="s">
        <v>1131</v>
      </c>
      <c r="B521" s="32" t="s">
        <v>80</v>
      </c>
      <c r="C521" s="39">
        <v>4269</v>
      </c>
      <c r="D521" s="44">
        <f t="shared" si="8"/>
        <v>4781.280000000001</v>
      </c>
      <c r="E521" s="4"/>
    </row>
    <row r="522" spans="1:5" ht="18.75">
      <c r="A522" s="14" t="s">
        <v>1132</v>
      </c>
      <c r="B522" s="32" t="s">
        <v>655</v>
      </c>
      <c r="C522" s="39">
        <v>4269</v>
      </c>
      <c r="D522" s="44">
        <f t="shared" si="8"/>
        <v>4781.280000000001</v>
      </c>
      <c r="E522" s="4"/>
    </row>
    <row r="523" spans="1:5" ht="18.75">
      <c r="A523" s="14" t="s">
        <v>1133</v>
      </c>
      <c r="B523" s="32" t="s">
        <v>656</v>
      </c>
      <c r="C523" s="39">
        <v>1579</v>
      </c>
      <c r="D523" s="44">
        <f t="shared" si="8"/>
        <v>1768.4800000000002</v>
      </c>
      <c r="E523" s="4"/>
    </row>
    <row r="524" spans="1:5" ht="18.75">
      <c r="A524" s="14" t="s">
        <v>1134</v>
      </c>
      <c r="B524" s="32" t="s">
        <v>657</v>
      </c>
      <c r="C524" s="39">
        <v>674</v>
      </c>
      <c r="D524" s="44">
        <f t="shared" si="8"/>
        <v>754.8800000000001</v>
      </c>
      <c r="E524" s="4"/>
    </row>
    <row r="525" spans="1:5" ht="18.75">
      <c r="A525" s="14" t="s">
        <v>1135</v>
      </c>
      <c r="B525" s="32" t="s">
        <v>658</v>
      </c>
      <c r="C525" s="39">
        <v>1968</v>
      </c>
      <c r="D525" s="44">
        <f t="shared" si="8"/>
        <v>2204.1600000000003</v>
      </c>
      <c r="E525" s="4"/>
    </row>
    <row r="526" spans="1:5" ht="18.75">
      <c r="A526" s="14" t="s">
        <v>1136</v>
      </c>
      <c r="B526" s="32" t="s">
        <v>659</v>
      </c>
      <c r="C526" s="39">
        <v>442</v>
      </c>
      <c r="D526" s="44">
        <f t="shared" si="8"/>
        <v>495.04</v>
      </c>
      <c r="E526" s="4"/>
    </row>
    <row r="527" spans="1:5" ht="19.5" customHeight="1">
      <c r="A527" s="12" t="s">
        <v>647</v>
      </c>
      <c r="B527" s="30" t="s">
        <v>661</v>
      </c>
      <c r="C527" s="39"/>
      <c r="D527" s="44">
        <f t="shared" si="8"/>
        <v>0</v>
      </c>
      <c r="E527" s="4"/>
    </row>
    <row r="528" spans="1:5" ht="18.75">
      <c r="A528" s="14" t="s">
        <v>649</v>
      </c>
      <c r="B528" s="32" t="s">
        <v>663</v>
      </c>
      <c r="C528" s="39">
        <v>29</v>
      </c>
      <c r="D528" s="44">
        <f t="shared" si="8"/>
        <v>32.480000000000004</v>
      </c>
      <c r="E528" s="4"/>
    </row>
    <row r="529" spans="1:5" ht="18.75">
      <c r="A529" s="14" t="s">
        <v>651</v>
      </c>
      <c r="B529" s="32" t="s">
        <v>664</v>
      </c>
      <c r="C529" s="39">
        <v>17</v>
      </c>
      <c r="D529" s="44">
        <f t="shared" si="8"/>
        <v>19.040000000000003</v>
      </c>
      <c r="E529" s="4"/>
    </row>
    <row r="530" spans="1:5" ht="18.75">
      <c r="A530" s="14" t="s">
        <v>652</v>
      </c>
      <c r="B530" s="32" t="s">
        <v>665</v>
      </c>
      <c r="C530" s="39">
        <v>56</v>
      </c>
      <c r="D530" s="44">
        <f t="shared" si="8"/>
        <v>62.720000000000006</v>
      </c>
      <c r="E530" s="4"/>
    </row>
    <row r="531" spans="1:5" ht="18.75">
      <c r="A531" s="14" t="s">
        <v>843</v>
      </c>
      <c r="B531" s="32" t="s">
        <v>666</v>
      </c>
      <c r="C531" s="39">
        <v>303</v>
      </c>
      <c r="D531" s="44">
        <f t="shared" si="8"/>
        <v>339.36</v>
      </c>
      <c r="E531" s="4"/>
    </row>
    <row r="532" spans="1:5" ht="18.75">
      <c r="A532" s="14" t="s">
        <v>844</v>
      </c>
      <c r="B532" s="32" t="s">
        <v>667</v>
      </c>
      <c r="C532" s="39">
        <v>50</v>
      </c>
      <c r="D532" s="44">
        <f t="shared" si="8"/>
        <v>56.00000000000001</v>
      </c>
      <c r="E532" s="4"/>
    </row>
    <row r="533" spans="1:5" ht="18.75">
      <c r="A533" s="14" t="s">
        <v>845</v>
      </c>
      <c r="B533" s="32" t="s">
        <v>668</v>
      </c>
      <c r="C533" s="39">
        <v>408</v>
      </c>
      <c r="D533" s="44">
        <f t="shared" si="8"/>
        <v>456.96000000000004</v>
      </c>
      <c r="E533" s="4"/>
    </row>
    <row r="534" spans="1:5" ht="18.75">
      <c r="A534" s="14" t="s">
        <v>846</v>
      </c>
      <c r="B534" s="32" t="s">
        <v>669</v>
      </c>
      <c r="C534" s="39">
        <v>38</v>
      </c>
      <c r="D534" s="44">
        <f t="shared" si="8"/>
        <v>42.56</v>
      </c>
      <c r="E534" s="4"/>
    </row>
    <row r="535" spans="1:5" ht="18.75">
      <c r="A535" s="14" t="s">
        <v>1097</v>
      </c>
      <c r="B535" s="32" t="s">
        <v>670</v>
      </c>
      <c r="C535" s="39">
        <v>81</v>
      </c>
      <c r="D535" s="44">
        <f t="shared" si="8"/>
        <v>90.72000000000001</v>
      </c>
      <c r="E535" s="4"/>
    </row>
    <row r="536" spans="1:5" s="3" customFormat="1" ht="18.75">
      <c r="A536" s="12" t="s">
        <v>660</v>
      </c>
      <c r="B536" s="30" t="s">
        <v>672</v>
      </c>
      <c r="C536" s="29">
        <v>0</v>
      </c>
      <c r="D536" s="44">
        <f t="shared" si="8"/>
        <v>0</v>
      </c>
      <c r="E536" s="5"/>
    </row>
    <row r="537" spans="1:5" ht="18.75">
      <c r="A537" s="14" t="s">
        <v>662</v>
      </c>
      <c r="B537" s="32" t="s">
        <v>674</v>
      </c>
      <c r="C537" s="39">
        <v>334</v>
      </c>
      <c r="D537" s="44">
        <f t="shared" si="8"/>
        <v>374.08000000000004</v>
      </c>
      <c r="E537" s="4"/>
    </row>
    <row r="538" spans="1:5" ht="17.25" customHeight="1">
      <c r="A538" s="12" t="s">
        <v>671</v>
      </c>
      <c r="B538" s="30" t="s">
        <v>676</v>
      </c>
      <c r="C538" s="39"/>
      <c r="D538" s="44">
        <f t="shared" si="8"/>
        <v>0</v>
      </c>
      <c r="E538" s="4"/>
    </row>
    <row r="539" spans="1:5" ht="18.75">
      <c r="A539" s="14" t="s">
        <v>673</v>
      </c>
      <c r="B539" s="32" t="s">
        <v>44</v>
      </c>
      <c r="C539" s="39">
        <v>200</v>
      </c>
      <c r="D539" s="44">
        <f t="shared" si="8"/>
        <v>224.00000000000003</v>
      </c>
      <c r="E539" s="4"/>
    </row>
    <row r="540" spans="1:5" ht="18.75">
      <c r="A540" s="14" t="s">
        <v>1137</v>
      </c>
      <c r="B540" s="32" t="s">
        <v>45</v>
      </c>
      <c r="C540" s="39">
        <v>358</v>
      </c>
      <c r="D540" s="44">
        <f t="shared" si="8"/>
        <v>400.96000000000004</v>
      </c>
      <c r="E540" s="4"/>
    </row>
    <row r="541" spans="1:5" ht="18.75">
      <c r="A541" s="14" t="s">
        <v>1138</v>
      </c>
      <c r="B541" s="32" t="s">
        <v>46</v>
      </c>
      <c r="C541" s="39">
        <v>614</v>
      </c>
      <c r="D541" s="44">
        <f t="shared" si="8"/>
        <v>687.6800000000001</v>
      </c>
      <c r="E541" s="4"/>
    </row>
    <row r="542" spans="1:5" ht="18.75">
      <c r="A542" s="14" t="s">
        <v>1139</v>
      </c>
      <c r="B542" s="32" t="s">
        <v>47</v>
      </c>
      <c r="C542" s="39">
        <v>614</v>
      </c>
      <c r="D542" s="44">
        <f t="shared" si="8"/>
        <v>687.6800000000001</v>
      </c>
      <c r="E542" s="4"/>
    </row>
    <row r="543" spans="1:5" ht="18.75">
      <c r="A543" s="14" t="s">
        <v>1140</v>
      </c>
      <c r="B543" s="32" t="s">
        <v>677</v>
      </c>
      <c r="C543" s="39">
        <v>761</v>
      </c>
      <c r="D543" s="44">
        <f t="shared" si="8"/>
        <v>852.32</v>
      </c>
      <c r="E543" s="4"/>
    </row>
    <row r="544" spans="1:5" ht="18.75">
      <c r="A544" s="14" t="s">
        <v>1141</v>
      </c>
      <c r="B544" s="32" t="s">
        <v>48</v>
      </c>
      <c r="C544" s="39">
        <v>720</v>
      </c>
      <c r="D544" s="44">
        <f t="shared" si="8"/>
        <v>806.4000000000001</v>
      </c>
      <c r="E544" s="4"/>
    </row>
    <row r="545" spans="1:5" ht="18.75">
      <c r="A545" s="12" t="s">
        <v>675</v>
      </c>
      <c r="B545" s="36" t="s">
        <v>679</v>
      </c>
      <c r="C545" s="39"/>
      <c r="D545" s="44">
        <f t="shared" si="8"/>
        <v>0</v>
      </c>
      <c r="E545" s="4"/>
    </row>
    <row r="546" spans="1:5" ht="18.75">
      <c r="A546" s="14" t="s">
        <v>827</v>
      </c>
      <c r="B546" s="37" t="s">
        <v>684</v>
      </c>
      <c r="C546" s="39">
        <v>142</v>
      </c>
      <c r="D546" s="44">
        <f t="shared" si="8"/>
        <v>159.04000000000002</v>
      </c>
      <c r="E546" s="4"/>
    </row>
    <row r="547" spans="1:5" ht="18.75">
      <c r="A547" s="12" t="s">
        <v>678</v>
      </c>
      <c r="B547" s="30" t="s">
        <v>686</v>
      </c>
      <c r="C547" s="39"/>
      <c r="D547" s="44">
        <f t="shared" si="8"/>
        <v>0</v>
      </c>
      <c r="E547" s="4"/>
    </row>
    <row r="548" spans="1:5" ht="18.75">
      <c r="A548" s="14" t="s">
        <v>680</v>
      </c>
      <c r="B548" s="32" t="s">
        <v>349</v>
      </c>
      <c r="C548" s="39">
        <v>81</v>
      </c>
      <c r="D548" s="44">
        <f t="shared" si="8"/>
        <v>90.72000000000001</v>
      </c>
      <c r="E548" s="4"/>
    </row>
    <row r="549" spans="1:5" ht="18.75">
      <c r="A549" s="14" t="s">
        <v>681</v>
      </c>
      <c r="B549" s="32" t="s">
        <v>690</v>
      </c>
      <c r="C549" s="39">
        <v>106</v>
      </c>
      <c r="D549" s="44">
        <f t="shared" si="8"/>
        <v>118.72000000000001</v>
      </c>
      <c r="E549" s="4"/>
    </row>
    <row r="550" spans="1:5" ht="18.75">
      <c r="A550" s="14" t="s">
        <v>682</v>
      </c>
      <c r="B550" s="32" t="s">
        <v>692</v>
      </c>
      <c r="C550" s="39">
        <v>106</v>
      </c>
      <c r="D550" s="44">
        <f t="shared" si="8"/>
        <v>118.72000000000001</v>
      </c>
      <c r="E550" s="4"/>
    </row>
    <row r="551" spans="1:5" ht="18.75">
      <c r="A551" s="14" t="s">
        <v>683</v>
      </c>
      <c r="B551" s="32" t="s">
        <v>693</v>
      </c>
      <c r="C551" s="39">
        <v>37</v>
      </c>
      <c r="D551" s="44">
        <f t="shared" si="8"/>
        <v>41.440000000000005</v>
      </c>
      <c r="E551" s="4"/>
    </row>
    <row r="552" spans="1:5" ht="18.75">
      <c r="A552" s="14" t="s">
        <v>1142</v>
      </c>
      <c r="B552" s="32" t="s">
        <v>694</v>
      </c>
      <c r="C552" s="39">
        <v>37</v>
      </c>
      <c r="D552" s="44">
        <f t="shared" si="8"/>
        <v>41.440000000000005</v>
      </c>
      <c r="E552" s="4"/>
    </row>
    <row r="553" spans="1:5" ht="18.75">
      <c r="A553" s="14" t="s">
        <v>1143</v>
      </c>
      <c r="B553" s="32" t="s">
        <v>695</v>
      </c>
      <c r="C553" s="39">
        <v>37</v>
      </c>
      <c r="D553" s="44">
        <f t="shared" si="8"/>
        <v>41.440000000000005</v>
      </c>
      <c r="E553" s="4"/>
    </row>
    <row r="554" spans="1:5" ht="18.75">
      <c r="A554" s="14" t="s">
        <v>1144</v>
      </c>
      <c r="B554" s="32" t="s">
        <v>696</v>
      </c>
      <c r="C554" s="39">
        <v>37</v>
      </c>
      <c r="D554" s="44">
        <f t="shared" si="8"/>
        <v>41.440000000000005</v>
      </c>
      <c r="E554" s="4"/>
    </row>
    <row r="555" spans="1:5" ht="18.75">
      <c r="A555" s="14" t="s">
        <v>1145</v>
      </c>
      <c r="B555" s="32" t="s">
        <v>697</v>
      </c>
      <c r="C555" s="39">
        <v>37</v>
      </c>
      <c r="D555" s="44">
        <f t="shared" si="8"/>
        <v>41.440000000000005</v>
      </c>
      <c r="E555" s="4"/>
    </row>
    <row r="556" spans="1:5" ht="18.75">
      <c r="A556" s="14" t="s">
        <v>1146</v>
      </c>
      <c r="B556" s="32" t="s">
        <v>698</v>
      </c>
      <c r="C556" s="39">
        <v>37</v>
      </c>
      <c r="D556" s="44">
        <f t="shared" si="8"/>
        <v>41.440000000000005</v>
      </c>
      <c r="E556" s="4"/>
    </row>
    <row r="557" spans="1:5" ht="18" customHeight="1">
      <c r="A557" s="18" t="s">
        <v>685</v>
      </c>
      <c r="B557" s="38" t="s">
        <v>826</v>
      </c>
      <c r="C557" s="11"/>
      <c r="D557" s="44">
        <f t="shared" si="8"/>
        <v>0</v>
      </c>
      <c r="E557" s="4"/>
    </row>
    <row r="558" spans="1:5" ht="16.5" customHeight="1">
      <c r="A558" s="14" t="s">
        <v>687</v>
      </c>
      <c r="B558" s="21" t="s">
        <v>822</v>
      </c>
      <c r="C558" s="40">
        <v>600</v>
      </c>
      <c r="D558" s="44">
        <f aca="true" t="shared" si="9" ref="D558:D563">C558*1.06</f>
        <v>636</v>
      </c>
      <c r="E558" s="4"/>
    </row>
    <row r="559" spans="1:5" ht="42.75" customHeight="1">
      <c r="A559" s="14" t="s">
        <v>688</v>
      </c>
      <c r="B559" s="27" t="s">
        <v>823</v>
      </c>
      <c r="C559" s="40">
        <v>300</v>
      </c>
      <c r="D559" s="44">
        <f t="shared" si="9"/>
        <v>318</v>
      </c>
      <c r="E559" s="4"/>
    </row>
    <row r="560" spans="1:5" ht="28.5" customHeight="1">
      <c r="A560" s="14" t="s">
        <v>689</v>
      </c>
      <c r="B560" s="21" t="s">
        <v>824</v>
      </c>
      <c r="C560" s="40">
        <v>500</v>
      </c>
      <c r="D560" s="44">
        <f t="shared" si="9"/>
        <v>530</v>
      </c>
      <c r="E560" s="4"/>
    </row>
    <row r="561" spans="1:5" ht="37.5" customHeight="1">
      <c r="A561" s="14" t="s">
        <v>691</v>
      </c>
      <c r="B561" s="27" t="s">
        <v>825</v>
      </c>
      <c r="C561" s="40">
        <v>250</v>
      </c>
      <c r="D561" s="44">
        <f t="shared" si="9"/>
        <v>265</v>
      </c>
      <c r="E561" s="4"/>
    </row>
    <row r="562" spans="1:4" ht="18.75" customHeight="1">
      <c r="A562" s="14" t="s">
        <v>1098</v>
      </c>
      <c r="B562" s="21" t="s">
        <v>848</v>
      </c>
      <c r="C562" s="40">
        <v>450</v>
      </c>
      <c r="D562" s="44">
        <f t="shared" si="9"/>
        <v>477</v>
      </c>
    </row>
    <row r="563" spans="1:4" ht="18.75" customHeight="1">
      <c r="A563" s="14" t="s">
        <v>1099</v>
      </c>
      <c r="B563" s="21" t="s">
        <v>849</v>
      </c>
      <c r="C563" s="40">
        <v>250</v>
      </c>
      <c r="D563" s="44">
        <f t="shared" si="9"/>
        <v>265</v>
      </c>
    </row>
    <row r="564" spans="1:5" ht="57.75" customHeight="1">
      <c r="A564" s="98" t="s">
        <v>1200</v>
      </c>
      <c r="B564" s="98"/>
      <c r="C564" s="98"/>
      <c r="D564" s="98"/>
      <c r="E564" s="4"/>
    </row>
    <row r="565" spans="1:5" ht="16.5" customHeight="1">
      <c r="A565" s="12" t="s">
        <v>828</v>
      </c>
      <c r="B565" s="30" t="s">
        <v>1100</v>
      </c>
      <c r="C565" s="13"/>
      <c r="D565" s="52"/>
      <c r="E565" s="4"/>
    </row>
    <row r="566" spans="1:5" ht="19.5" customHeight="1">
      <c r="A566" s="14" t="s">
        <v>829</v>
      </c>
      <c r="B566" s="32" t="s">
        <v>1101</v>
      </c>
      <c r="C566" s="42">
        <v>637</v>
      </c>
      <c r="D566" s="45">
        <f>C566*1.12</f>
        <v>713.44</v>
      </c>
      <c r="E566" s="4"/>
    </row>
    <row r="567" spans="1:5" ht="20.25" customHeight="1">
      <c r="A567" s="14" t="s">
        <v>830</v>
      </c>
      <c r="B567" s="32" t="s">
        <v>1102</v>
      </c>
      <c r="C567" s="42">
        <v>1379</v>
      </c>
      <c r="D567" s="45">
        <f>C567*1.12</f>
        <v>1544.4800000000002</v>
      </c>
      <c r="E567" s="4"/>
    </row>
    <row r="568" spans="1:5" ht="18" customHeight="1">
      <c r="A568" s="14" t="s">
        <v>831</v>
      </c>
      <c r="B568" s="32" t="s">
        <v>1103</v>
      </c>
      <c r="C568" s="42">
        <v>1272</v>
      </c>
      <c r="D568" s="45">
        <f>C568*1.12</f>
        <v>1424.64</v>
      </c>
      <c r="E568" s="4"/>
    </row>
    <row r="569" spans="1:5" ht="20.25" customHeight="1">
      <c r="A569" s="14" t="s">
        <v>832</v>
      </c>
      <c r="B569" s="32" t="s">
        <v>1104</v>
      </c>
      <c r="C569" s="42">
        <v>2014</v>
      </c>
      <c r="D569" s="45">
        <f>C569*1.12</f>
        <v>2255.6800000000003</v>
      </c>
      <c r="E569" s="4"/>
    </row>
    <row r="570" spans="1:5" ht="18" customHeight="1">
      <c r="A570" s="14" t="s">
        <v>833</v>
      </c>
      <c r="B570" s="32" t="s">
        <v>1105</v>
      </c>
      <c r="C570" s="42">
        <v>1272</v>
      </c>
      <c r="D570" s="45">
        <f>C570*1.12</f>
        <v>1424.64</v>
      </c>
      <c r="E570" s="4"/>
    </row>
    <row r="571" spans="1:5" ht="15" customHeight="1">
      <c r="A571" s="9"/>
      <c r="B571" s="22"/>
      <c r="C571" s="23"/>
      <c r="D571" s="50"/>
      <c r="E571" s="4"/>
    </row>
    <row r="572" spans="1:5" ht="21.75" customHeight="1">
      <c r="A572" s="94" t="s">
        <v>1201</v>
      </c>
      <c r="B572" s="95"/>
      <c r="C572" s="95"/>
      <c r="D572" s="96"/>
      <c r="E572" s="4"/>
    </row>
    <row r="573" spans="1:5" ht="15" customHeight="1">
      <c r="A573" s="99" t="s">
        <v>1218</v>
      </c>
      <c r="B573" s="100" t="s">
        <v>1202</v>
      </c>
      <c r="C573" s="101" t="s">
        <v>1197</v>
      </c>
      <c r="D573" s="103">
        <v>8</v>
      </c>
      <c r="E573" s="4"/>
    </row>
    <row r="574" spans="1:5" ht="15" customHeight="1">
      <c r="A574" s="99"/>
      <c r="B574" s="100"/>
      <c r="C574" s="102"/>
      <c r="D574" s="104"/>
      <c r="E574" s="4"/>
    </row>
    <row r="575" spans="1:5" ht="21" customHeight="1">
      <c r="A575" s="67" t="s">
        <v>1219</v>
      </c>
      <c r="B575" s="64" t="s">
        <v>1203</v>
      </c>
      <c r="C575" s="62"/>
      <c r="D575" s="60">
        <v>12</v>
      </c>
      <c r="E575" s="4"/>
    </row>
    <row r="576" spans="1:5" ht="24.75" customHeight="1">
      <c r="A576" s="58" t="s">
        <v>1220</v>
      </c>
      <c r="B576" s="59" t="s">
        <v>1204</v>
      </c>
      <c r="C576" s="62" t="s">
        <v>1198</v>
      </c>
      <c r="D576" s="60">
        <v>40</v>
      </c>
      <c r="E576" s="4"/>
    </row>
    <row r="577" spans="1:5" ht="24" customHeight="1">
      <c r="A577" s="58" t="s">
        <v>1221</v>
      </c>
      <c r="B577" s="59" t="s">
        <v>1199</v>
      </c>
      <c r="C577" s="59" t="s">
        <v>1184</v>
      </c>
      <c r="D577" s="60">
        <v>700</v>
      </c>
      <c r="E577" s="4"/>
    </row>
    <row r="578" spans="1:5" ht="15" customHeight="1">
      <c r="A578" s="9"/>
      <c r="B578" s="93"/>
      <c r="C578" s="93"/>
      <c r="D578" s="93"/>
      <c r="E578" s="4"/>
    </row>
    <row r="579" spans="1:5" ht="15" customHeight="1">
      <c r="A579" s="9"/>
      <c r="B579" s="93"/>
      <c r="C579" s="93"/>
      <c r="D579" s="93"/>
      <c r="E579" s="4"/>
    </row>
    <row r="580" spans="1:8" ht="15" customHeight="1">
      <c r="A580" s="9"/>
      <c r="B580" s="51"/>
      <c r="C580" s="8"/>
      <c r="D580" s="50"/>
      <c r="E580" s="4"/>
      <c r="H580" s="46"/>
    </row>
    <row r="581" spans="1:5" ht="15" customHeight="1">
      <c r="A581" s="9"/>
      <c r="B581" s="22"/>
      <c r="C581" s="23"/>
      <c r="D581" s="50"/>
      <c r="E581" s="4"/>
    </row>
    <row r="582" spans="1:5" ht="18.75" customHeight="1">
      <c r="A582" s="105" t="s">
        <v>1183</v>
      </c>
      <c r="B582" s="105"/>
      <c r="C582" s="105"/>
      <c r="D582" s="105"/>
      <c r="E582" s="4"/>
    </row>
    <row r="583" spans="1:5" ht="27" customHeight="1">
      <c r="A583" s="6" t="s">
        <v>1173</v>
      </c>
      <c r="B583" s="25" t="s">
        <v>1217</v>
      </c>
      <c r="C583" s="24"/>
      <c r="D583" s="15"/>
      <c r="E583" s="4"/>
    </row>
    <row r="584" spans="1:5" ht="12.75" customHeight="1">
      <c r="A584" s="6"/>
      <c r="B584" s="25" t="s">
        <v>1172</v>
      </c>
      <c r="C584" s="8"/>
      <c r="D584" s="15">
        <f>C584*1.147</f>
        <v>0</v>
      </c>
      <c r="E584" s="4"/>
    </row>
    <row r="585" spans="1:5" ht="21.75" customHeight="1">
      <c r="A585" s="6"/>
      <c r="B585" s="25"/>
      <c r="C585" s="8"/>
      <c r="D585" s="15"/>
      <c r="E585" s="4"/>
    </row>
    <row r="586" spans="1:5" ht="24.75" customHeight="1">
      <c r="A586" s="118" t="s">
        <v>36</v>
      </c>
      <c r="B586" s="120" t="s">
        <v>86</v>
      </c>
      <c r="C586" s="122" t="s">
        <v>1181</v>
      </c>
      <c r="D586" s="123"/>
      <c r="E586" s="4"/>
    </row>
    <row r="587" spans="1:5" ht="59.25" customHeight="1">
      <c r="A587" s="119"/>
      <c r="B587" s="121"/>
      <c r="C587" s="124"/>
      <c r="D587" s="125"/>
      <c r="E587" s="4"/>
    </row>
    <row r="588" spans="1:5" ht="18.75">
      <c r="A588" s="14" t="s">
        <v>699</v>
      </c>
      <c r="B588" s="26" t="s">
        <v>87</v>
      </c>
      <c r="C588" s="13"/>
      <c r="D588" s="33"/>
      <c r="E588" s="4"/>
    </row>
    <row r="589" spans="1:5" ht="18.75">
      <c r="A589" s="14" t="s">
        <v>88</v>
      </c>
      <c r="B589" s="27" t="s">
        <v>21</v>
      </c>
      <c r="C589" s="39">
        <v>1063</v>
      </c>
      <c r="D589" s="43">
        <f>C589*1.1</f>
        <v>1169.3000000000002</v>
      </c>
      <c r="E589" s="4"/>
    </row>
    <row r="590" spans="1:5" ht="18.75">
      <c r="A590" s="14" t="s">
        <v>89</v>
      </c>
      <c r="B590" s="27" t="s">
        <v>22</v>
      </c>
      <c r="C590" s="39">
        <v>354</v>
      </c>
      <c r="D590" s="43">
        <f aca="true" t="shared" si="10" ref="D590:D636">C590*1.1</f>
        <v>389.40000000000003</v>
      </c>
      <c r="E590" s="4"/>
    </row>
    <row r="591" spans="1:5" ht="18.75">
      <c r="A591" s="14" t="s">
        <v>90</v>
      </c>
      <c r="B591" s="27" t="s">
        <v>23</v>
      </c>
      <c r="C591" s="39">
        <v>1063</v>
      </c>
      <c r="D591" s="43">
        <f t="shared" si="10"/>
        <v>1169.3000000000002</v>
      </c>
      <c r="E591" s="4"/>
    </row>
    <row r="592" spans="1:5" ht="18.75">
      <c r="A592" s="14" t="s">
        <v>91</v>
      </c>
      <c r="B592" s="27" t="s">
        <v>24</v>
      </c>
      <c r="C592" s="39">
        <v>354</v>
      </c>
      <c r="D592" s="43">
        <f t="shared" si="10"/>
        <v>389.40000000000003</v>
      </c>
      <c r="E592" s="4"/>
    </row>
    <row r="593" spans="1:5" ht="18.75">
      <c r="A593" s="14" t="s">
        <v>92</v>
      </c>
      <c r="B593" s="27" t="s">
        <v>25</v>
      </c>
      <c r="C593" s="39">
        <v>354</v>
      </c>
      <c r="D593" s="43">
        <f t="shared" si="10"/>
        <v>389.40000000000003</v>
      </c>
      <c r="E593" s="4"/>
    </row>
    <row r="594" spans="1:5" ht="18.75">
      <c r="A594" s="14" t="s">
        <v>93</v>
      </c>
      <c r="B594" s="27" t="s">
        <v>26</v>
      </c>
      <c r="C594" s="39">
        <v>354</v>
      </c>
      <c r="D594" s="43">
        <f t="shared" si="10"/>
        <v>389.40000000000003</v>
      </c>
      <c r="E594" s="4"/>
    </row>
    <row r="595" spans="1:5" ht="18.75">
      <c r="A595" s="14" t="s">
        <v>94</v>
      </c>
      <c r="B595" s="27" t="s">
        <v>27</v>
      </c>
      <c r="C595" s="39">
        <v>265</v>
      </c>
      <c r="D595" s="43">
        <f t="shared" si="10"/>
        <v>291.5</v>
      </c>
      <c r="E595" s="4"/>
    </row>
    <row r="596" spans="1:5" ht="18.75">
      <c r="A596" s="14" t="s">
        <v>95</v>
      </c>
      <c r="B596" s="27" t="s">
        <v>96</v>
      </c>
      <c r="C596" s="39">
        <v>443</v>
      </c>
      <c r="D596" s="43">
        <f t="shared" si="10"/>
        <v>487.3</v>
      </c>
      <c r="E596" s="4"/>
    </row>
    <row r="597" spans="1:5" ht="18.75">
      <c r="A597" s="14" t="s">
        <v>97</v>
      </c>
      <c r="B597" s="27" t="s">
        <v>28</v>
      </c>
      <c r="C597" s="39">
        <v>531</v>
      </c>
      <c r="D597" s="43">
        <f t="shared" si="10"/>
        <v>584.1</v>
      </c>
      <c r="E597" s="4"/>
    </row>
    <row r="598" spans="1:5" ht="18.75">
      <c r="A598" s="14" t="s">
        <v>98</v>
      </c>
      <c r="B598" s="27" t="s">
        <v>81</v>
      </c>
      <c r="C598" s="39">
        <v>531</v>
      </c>
      <c r="D598" s="43">
        <f t="shared" si="10"/>
        <v>584.1</v>
      </c>
      <c r="E598" s="4"/>
    </row>
    <row r="599" spans="1:5" ht="18.75">
      <c r="A599" s="14" t="s">
        <v>99</v>
      </c>
      <c r="B599" s="27" t="s">
        <v>29</v>
      </c>
      <c r="C599" s="39">
        <v>354</v>
      </c>
      <c r="D599" s="43">
        <f t="shared" si="10"/>
        <v>389.40000000000003</v>
      </c>
      <c r="E599" s="4"/>
    </row>
    <row r="600" spans="1:5" ht="18.75">
      <c r="A600" s="14" t="s">
        <v>100</v>
      </c>
      <c r="B600" s="27" t="s">
        <v>101</v>
      </c>
      <c r="C600" s="39">
        <v>354</v>
      </c>
      <c r="D600" s="43">
        <f t="shared" si="10"/>
        <v>389.40000000000003</v>
      </c>
      <c r="E600" s="4"/>
    </row>
    <row r="601" spans="1:5" ht="18.75">
      <c r="A601" s="14" t="s">
        <v>102</v>
      </c>
      <c r="B601" s="27" t="s">
        <v>30</v>
      </c>
      <c r="C601" s="39">
        <v>265</v>
      </c>
      <c r="D601" s="43">
        <f t="shared" si="10"/>
        <v>291.5</v>
      </c>
      <c r="E601" s="4"/>
    </row>
    <row r="602" spans="1:5" ht="18.75">
      <c r="A602" s="14" t="s">
        <v>103</v>
      </c>
      <c r="B602" s="27" t="s">
        <v>104</v>
      </c>
      <c r="C602" s="39">
        <v>354</v>
      </c>
      <c r="D602" s="43">
        <f t="shared" si="10"/>
        <v>389.40000000000003</v>
      </c>
      <c r="E602" s="4"/>
    </row>
    <row r="603" spans="1:5" ht="18.75">
      <c r="A603" s="14" t="s">
        <v>105</v>
      </c>
      <c r="B603" s="27" t="s">
        <v>106</v>
      </c>
      <c r="C603" s="39">
        <v>354</v>
      </c>
      <c r="D603" s="43">
        <f t="shared" si="10"/>
        <v>389.40000000000003</v>
      </c>
      <c r="E603" s="4"/>
    </row>
    <row r="604" spans="1:5" ht="18.75">
      <c r="A604" s="14" t="s">
        <v>107</v>
      </c>
      <c r="B604" s="27" t="s">
        <v>108</v>
      </c>
      <c r="C604" s="39">
        <v>354</v>
      </c>
      <c r="D604" s="43">
        <f t="shared" si="10"/>
        <v>389.40000000000003</v>
      </c>
      <c r="E604" s="4"/>
    </row>
    <row r="605" spans="1:5" ht="18.75">
      <c r="A605" s="14" t="s">
        <v>109</v>
      </c>
      <c r="B605" s="26" t="s">
        <v>31</v>
      </c>
      <c r="C605" s="39"/>
      <c r="D605" s="43">
        <f t="shared" si="10"/>
        <v>0</v>
      </c>
      <c r="E605" s="4"/>
    </row>
    <row r="606" spans="1:5" ht="18.75">
      <c r="A606" s="14" t="s">
        <v>700</v>
      </c>
      <c r="B606" s="27" t="s">
        <v>776</v>
      </c>
      <c r="C606" s="39">
        <v>990</v>
      </c>
      <c r="D606" s="43">
        <f t="shared" si="10"/>
        <v>1089</v>
      </c>
      <c r="E606" s="4"/>
    </row>
    <row r="607" spans="1:5" ht="18.75">
      <c r="A607" s="14" t="s">
        <v>701</v>
      </c>
      <c r="B607" s="27" t="s">
        <v>702</v>
      </c>
      <c r="C607" s="39">
        <v>659</v>
      </c>
      <c r="D607" s="43">
        <f t="shared" si="10"/>
        <v>724.9000000000001</v>
      </c>
      <c r="E607" s="4"/>
    </row>
    <row r="608" spans="1:5" ht="18.75">
      <c r="A608" s="14" t="s">
        <v>703</v>
      </c>
      <c r="B608" s="27" t="s">
        <v>32</v>
      </c>
      <c r="C608" s="39">
        <v>595</v>
      </c>
      <c r="D608" s="43">
        <f t="shared" si="10"/>
        <v>654.5</v>
      </c>
      <c r="E608" s="4"/>
    </row>
    <row r="609" spans="1:5" ht="18.75">
      <c r="A609" s="14" t="s">
        <v>777</v>
      </c>
      <c r="B609" s="27" t="s">
        <v>33</v>
      </c>
      <c r="C609" s="39">
        <v>1319</v>
      </c>
      <c r="D609" s="43">
        <f t="shared" si="10"/>
        <v>1450.9</v>
      </c>
      <c r="E609" s="4"/>
    </row>
    <row r="610" spans="1:5" ht="18.75">
      <c r="A610" s="14" t="s">
        <v>111</v>
      </c>
      <c r="B610" s="26" t="s">
        <v>117</v>
      </c>
      <c r="C610" s="39"/>
      <c r="D610" s="43"/>
      <c r="E610" s="4"/>
    </row>
    <row r="611" spans="1:5" ht="18.75">
      <c r="A611" s="14" t="s">
        <v>112</v>
      </c>
      <c r="B611" s="27" t="s">
        <v>22</v>
      </c>
      <c r="C611" s="39">
        <v>484</v>
      </c>
      <c r="D611" s="43">
        <f t="shared" si="10"/>
        <v>532.4000000000001</v>
      </c>
      <c r="E611" s="4"/>
    </row>
    <row r="612" spans="1:5" ht="18.75">
      <c r="A612" s="14" t="s">
        <v>114</v>
      </c>
      <c r="B612" s="27" t="s">
        <v>23</v>
      </c>
      <c r="C612" s="39">
        <v>1234</v>
      </c>
      <c r="D612" s="43">
        <f t="shared" si="10"/>
        <v>1357.4</v>
      </c>
      <c r="E612" s="4"/>
    </row>
    <row r="613" spans="1:5" ht="18.75">
      <c r="A613" s="14" t="s">
        <v>115</v>
      </c>
      <c r="B613" s="27" t="s">
        <v>704</v>
      </c>
      <c r="C613" s="39">
        <v>1029</v>
      </c>
      <c r="D613" s="43">
        <f t="shared" si="10"/>
        <v>1131.9</v>
      </c>
      <c r="E613" s="4"/>
    </row>
    <row r="614" spans="1:5" ht="18.75">
      <c r="A614" s="14" t="s">
        <v>116</v>
      </c>
      <c r="B614" s="27" t="s">
        <v>24</v>
      </c>
      <c r="C614" s="39">
        <v>484</v>
      </c>
      <c r="D614" s="43">
        <f t="shared" si="10"/>
        <v>532.4000000000001</v>
      </c>
      <c r="E614" s="4"/>
    </row>
    <row r="615" spans="1:5" ht="18.75">
      <c r="A615" s="14" t="s">
        <v>705</v>
      </c>
      <c r="B615" s="27" t="s">
        <v>26</v>
      </c>
      <c r="C615" s="39">
        <v>411</v>
      </c>
      <c r="D615" s="43">
        <f t="shared" si="10"/>
        <v>452.1</v>
      </c>
      <c r="E615" s="4"/>
    </row>
    <row r="616" spans="1:5" ht="18.75">
      <c r="A616" s="14" t="s">
        <v>706</v>
      </c>
      <c r="B616" s="27" t="s">
        <v>34</v>
      </c>
      <c r="C616" s="39">
        <v>719</v>
      </c>
      <c r="D616" s="43">
        <f t="shared" si="10"/>
        <v>790.9000000000001</v>
      </c>
      <c r="E616" s="4"/>
    </row>
    <row r="617" spans="1:5" ht="18.75">
      <c r="A617" s="14" t="s">
        <v>707</v>
      </c>
      <c r="B617" s="27" t="s">
        <v>35</v>
      </c>
      <c r="C617" s="39">
        <v>603</v>
      </c>
      <c r="D617" s="43">
        <f t="shared" si="10"/>
        <v>663.3000000000001</v>
      </c>
      <c r="E617" s="4"/>
    </row>
    <row r="618" spans="1:5" ht="18.75">
      <c r="A618" s="14" t="s">
        <v>120</v>
      </c>
      <c r="B618" s="26" t="s">
        <v>708</v>
      </c>
      <c r="C618" s="39"/>
      <c r="D618" s="43"/>
      <c r="E618" s="4"/>
    </row>
    <row r="619" spans="1:5" ht="18.75">
      <c r="A619" s="14" t="s">
        <v>709</v>
      </c>
      <c r="B619" s="27" t="s">
        <v>336</v>
      </c>
      <c r="C619" s="39"/>
      <c r="D619" s="43"/>
      <c r="E619" s="4"/>
    </row>
    <row r="620" spans="1:5" ht="18.75">
      <c r="A620" s="14" t="s">
        <v>710</v>
      </c>
      <c r="B620" s="27" t="s">
        <v>337</v>
      </c>
      <c r="C620" s="39">
        <v>335</v>
      </c>
      <c r="D620" s="43">
        <f t="shared" si="10"/>
        <v>368.50000000000006</v>
      </c>
      <c r="E620" s="4"/>
    </row>
    <row r="621" spans="1:5" ht="18.75">
      <c r="A621" s="14" t="s">
        <v>711</v>
      </c>
      <c r="B621" s="27" t="s">
        <v>338</v>
      </c>
      <c r="C621" s="39">
        <v>335</v>
      </c>
      <c r="D621" s="43">
        <f t="shared" si="10"/>
        <v>368.50000000000006</v>
      </c>
      <c r="E621" s="4"/>
    </row>
    <row r="622" spans="1:5" ht="18.75">
      <c r="A622" s="14" t="s">
        <v>123</v>
      </c>
      <c r="B622" s="27" t="s">
        <v>339</v>
      </c>
      <c r="C622" s="39"/>
      <c r="D622" s="43"/>
      <c r="E622" s="4"/>
    </row>
    <row r="623" spans="1:5" ht="18.75">
      <c r="A623" s="14" t="s">
        <v>125</v>
      </c>
      <c r="B623" s="27" t="s">
        <v>340</v>
      </c>
      <c r="C623" s="39">
        <v>2000</v>
      </c>
      <c r="D623" s="43">
        <f t="shared" si="10"/>
        <v>2200</v>
      </c>
      <c r="E623" s="4"/>
    </row>
    <row r="624" spans="1:5" ht="18.75">
      <c r="A624" s="14" t="s">
        <v>127</v>
      </c>
      <c r="B624" s="27" t="s">
        <v>341</v>
      </c>
      <c r="C624" s="39">
        <v>1547</v>
      </c>
      <c r="D624" s="43">
        <f t="shared" si="10"/>
        <v>1701.7</v>
      </c>
      <c r="E624" s="4"/>
    </row>
    <row r="625" spans="1:5" ht="18.75">
      <c r="A625" s="14" t="s">
        <v>804</v>
      </c>
      <c r="B625" s="27" t="s">
        <v>805</v>
      </c>
      <c r="C625" s="39">
        <v>732</v>
      </c>
      <c r="D625" s="43">
        <f t="shared" si="10"/>
        <v>805.2</v>
      </c>
      <c r="E625" s="4"/>
    </row>
    <row r="626" spans="1:5" ht="18.75">
      <c r="A626" s="14" t="s">
        <v>779</v>
      </c>
      <c r="B626" s="27" t="s">
        <v>806</v>
      </c>
      <c r="C626" s="39">
        <v>921</v>
      </c>
      <c r="D626" s="43">
        <f t="shared" si="10"/>
        <v>1013.1000000000001</v>
      </c>
      <c r="E626" s="4"/>
    </row>
    <row r="627" spans="1:5" ht="18.75">
      <c r="A627" s="14" t="s">
        <v>796</v>
      </c>
      <c r="B627" s="27" t="s">
        <v>807</v>
      </c>
      <c r="C627" s="39">
        <v>2014</v>
      </c>
      <c r="D627" s="43">
        <f t="shared" si="10"/>
        <v>2215.4</v>
      </c>
      <c r="E627" s="4"/>
    </row>
    <row r="628" spans="1:5" ht="18.75">
      <c r="A628" s="14" t="s">
        <v>799</v>
      </c>
      <c r="B628" s="27" t="s">
        <v>808</v>
      </c>
      <c r="C628" s="39">
        <v>2210</v>
      </c>
      <c r="D628" s="43">
        <f t="shared" si="10"/>
        <v>2431</v>
      </c>
      <c r="E628" s="4"/>
    </row>
    <row r="629" spans="1:5" ht="18.75">
      <c r="A629" s="14" t="s">
        <v>801</v>
      </c>
      <c r="B629" s="27" t="s">
        <v>809</v>
      </c>
      <c r="C629" s="39">
        <v>299</v>
      </c>
      <c r="D629" s="43">
        <f t="shared" si="10"/>
        <v>328.90000000000003</v>
      </c>
      <c r="E629" s="4"/>
    </row>
    <row r="630" spans="1:5" ht="18.75">
      <c r="A630" s="18" t="s">
        <v>187</v>
      </c>
      <c r="B630" s="19" t="s">
        <v>826</v>
      </c>
      <c r="C630" s="11"/>
      <c r="D630" s="43"/>
      <c r="E630" s="4"/>
    </row>
    <row r="631" spans="1:5" ht="18.75">
      <c r="A631" s="14" t="s">
        <v>188</v>
      </c>
      <c r="B631" s="20" t="s">
        <v>822</v>
      </c>
      <c r="C631" s="40">
        <v>700</v>
      </c>
      <c r="D631" s="43">
        <f t="shared" si="10"/>
        <v>770.0000000000001</v>
      </c>
      <c r="E631" s="4"/>
    </row>
    <row r="632" spans="1:5" ht="18.75">
      <c r="A632" s="14" t="s">
        <v>199</v>
      </c>
      <c r="B632" s="20" t="s">
        <v>823</v>
      </c>
      <c r="C632" s="40">
        <v>400</v>
      </c>
      <c r="D632" s="43">
        <f t="shared" si="10"/>
        <v>440.00000000000006</v>
      </c>
      <c r="E632" s="4"/>
    </row>
    <row r="633" spans="1:5" ht="18.75">
      <c r="A633" s="14" t="s">
        <v>217</v>
      </c>
      <c r="B633" s="20" t="s">
        <v>824</v>
      </c>
      <c r="C633" s="40">
        <v>600</v>
      </c>
      <c r="D633" s="43">
        <f t="shared" si="10"/>
        <v>660</v>
      </c>
      <c r="E633" s="4"/>
    </row>
    <row r="634" spans="1:5" ht="18.75">
      <c r="A634" s="14" t="s">
        <v>713</v>
      </c>
      <c r="B634" s="21" t="s">
        <v>825</v>
      </c>
      <c r="C634" s="40">
        <v>350</v>
      </c>
      <c r="D634" s="43">
        <f t="shared" si="10"/>
        <v>385.00000000000006</v>
      </c>
      <c r="E634" s="4"/>
    </row>
    <row r="635" spans="1:4" ht="18.75" customHeight="1">
      <c r="A635" s="14" t="s">
        <v>283</v>
      </c>
      <c r="B635" s="20" t="s">
        <v>848</v>
      </c>
      <c r="C635" s="40">
        <v>550</v>
      </c>
      <c r="D635" s="43">
        <f t="shared" si="10"/>
        <v>605</v>
      </c>
    </row>
    <row r="636" spans="1:4" ht="18.75" customHeight="1">
      <c r="A636" s="14" t="s">
        <v>1129</v>
      </c>
      <c r="B636" s="20" t="s">
        <v>849</v>
      </c>
      <c r="C636" s="40">
        <v>350</v>
      </c>
      <c r="D636" s="43">
        <f t="shared" si="10"/>
        <v>385.00000000000006</v>
      </c>
    </row>
    <row r="637" spans="1:4" ht="71.25" customHeight="1">
      <c r="A637" s="130" t="s">
        <v>1174</v>
      </c>
      <c r="B637" s="130"/>
      <c r="C637" s="130"/>
      <c r="D637" s="130"/>
    </row>
    <row r="638" ht="35.25" customHeight="1"/>
    <row r="639" spans="1:4" ht="41.25" customHeight="1">
      <c r="A639" s="126" t="s">
        <v>1222</v>
      </c>
      <c r="B639" s="126"/>
      <c r="C639" s="126"/>
      <c r="D639" s="127"/>
    </row>
    <row r="640" spans="1:4" ht="11.25" customHeight="1" hidden="1">
      <c r="A640" s="28" t="s">
        <v>717</v>
      </c>
      <c r="B640" s="28" t="s">
        <v>86</v>
      </c>
      <c r="C640" s="69" t="s">
        <v>1223</v>
      </c>
      <c r="D640" s="29" t="s">
        <v>1224</v>
      </c>
    </row>
    <row r="641" spans="1:4" ht="35.25" customHeight="1">
      <c r="A641" s="128" t="s">
        <v>1226</v>
      </c>
      <c r="B641" s="129"/>
      <c r="C641" s="74"/>
      <c r="D641" s="39"/>
    </row>
    <row r="642" spans="1:4" ht="22.5" customHeight="1">
      <c r="A642" s="75"/>
      <c r="B642" s="76" t="s">
        <v>718</v>
      </c>
      <c r="C642" s="70"/>
      <c r="D642" s="39"/>
    </row>
    <row r="643" spans="1:4" ht="22.5" customHeight="1">
      <c r="A643" s="77">
        <v>1</v>
      </c>
      <c r="B643" s="78" t="s">
        <v>719</v>
      </c>
      <c r="C643" s="71">
        <f aca="true" t="shared" si="11" ref="C643:C662">ROUND(D643+D643*0.25,0)</f>
        <v>79</v>
      </c>
      <c r="D643" s="39">
        <v>63</v>
      </c>
    </row>
    <row r="644" spans="1:4" ht="26.25" customHeight="1">
      <c r="A644" s="77">
        <v>2</v>
      </c>
      <c r="B644" s="78" t="s">
        <v>720</v>
      </c>
      <c r="C644" s="71">
        <f t="shared" si="11"/>
        <v>95</v>
      </c>
      <c r="D644" s="39">
        <v>76</v>
      </c>
    </row>
    <row r="645" spans="1:4" ht="21" customHeight="1">
      <c r="A645" s="77">
        <v>3</v>
      </c>
      <c r="B645" s="78" t="s">
        <v>721</v>
      </c>
      <c r="C645" s="71">
        <f t="shared" si="11"/>
        <v>95</v>
      </c>
      <c r="D645" s="39">
        <v>76</v>
      </c>
    </row>
    <row r="646" spans="1:4" ht="18.75">
      <c r="A646" s="77">
        <v>4</v>
      </c>
      <c r="B646" s="78" t="s">
        <v>722</v>
      </c>
      <c r="C646" s="71">
        <f t="shared" si="11"/>
        <v>95</v>
      </c>
      <c r="D646" s="39">
        <v>76</v>
      </c>
    </row>
    <row r="647" spans="1:4" ht="18.75">
      <c r="A647" s="77">
        <v>5</v>
      </c>
      <c r="B647" s="78" t="s">
        <v>723</v>
      </c>
      <c r="C647" s="71">
        <f t="shared" si="11"/>
        <v>118</v>
      </c>
      <c r="D647" s="39">
        <v>94</v>
      </c>
    </row>
    <row r="648" spans="1:4" ht="18.75">
      <c r="A648" s="77">
        <v>6</v>
      </c>
      <c r="B648" s="78" t="s">
        <v>724</v>
      </c>
      <c r="C648" s="71">
        <f t="shared" si="11"/>
        <v>238</v>
      </c>
      <c r="D648" s="39">
        <v>190</v>
      </c>
    </row>
    <row r="649" spans="1:4" ht="15" customHeight="1">
      <c r="A649" s="77">
        <v>7</v>
      </c>
      <c r="B649" s="78" t="s">
        <v>725</v>
      </c>
      <c r="C649" s="71">
        <f t="shared" si="11"/>
        <v>100</v>
      </c>
      <c r="D649" s="39">
        <v>80</v>
      </c>
    </row>
    <row r="650" spans="1:4" ht="18.75">
      <c r="A650" s="77">
        <v>8</v>
      </c>
      <c r="B650" s="78" t="s">
        <v>726</v>
      </c>
      <c r="C650" s="71">
        <f t="shared" si="11"/>
        <v>138</v>
      </c>
      <c r="D650" s="39">
        <v>110</v>
      </c>
    </row>
    <row r="651" spans="1:4" ht="18.75">
      <c r="A651" s="77">
        <v>9</v>
      </c>
      <c r="B651" s="78" t="s">
        <v>727</v>
      </c>
      <c r="C651" s="71">
        <f t="shared" si="11"/>
        <v>175</v>
      </c>
      <c r="D651" s="39">
        <v>140</v>
      </c>
    </row>
    <row r="652" spans="1:4" ht="18.75">
      <c r="A652" s="77">
        <v>10</v>
      </c>
      <c r="B652" s="78" t="s">
        <v>728</v>
      </c>
      <c r="C652" s="71">
        <f t="shared" si="11"/>
        <v>140</v>
      </c>
      <c r="D652" s="39">
        <v>112</v>
      </c>
    </row>
    <row r="653" spans="1:4" ht="18.75">
      <c r="A653" s="77">
        <v>11</v>
      </c>
      <c r="B653" s="78" t="s">
        <v>729</v>
      </c>
      <c r="C653" s="71">
        <f t="shared" si="11"/>
        <v>94</v>
      </c>
      <c r="D653" s="39">
        <v>75</v>
      </c>
    </row>
    <row r="654" spans="1:4" ht="18.75">
      <c r="A654" s="77">
        <v>12</v>
      </c>
      <c r="B654" s="79" t="s">
        <v>730</v>
      </c>
      <c r="C654" s="71">
        <f t="shared" si="11"/>
        <v>61</v>
      </c>
      <c r="D654" s="39">
        <v>49</v>
      </c>
    </row>
    <row r="655" spans="1:4" ht="18.75">
      <c r="A655" s="77">
        <v>13</v>
      </c>
      <c r="B655" s="79" t="s">
        <v>731</v>
      </c>
      <c r="C655" s="71">
        <f t="shared" si="11"/>
        <v>56</v>
      </c>
      <c r="D655" s="39">
        <v>45</v>
      </c>
    </row>
    <row r="656" spans="1:4" ht="18.75">
      <c r="A656" s="77">
        <v>14</v>
      </c>
      <c r="B656" s="78" t="s">
        <v>732</v>
      </c>
      <c r="C656" s="71">
        <f t="shared" si="11"/>
        <v>71</v>
      </c>
      <c r="D656" s="39">
        <v>57</v>
      </c>
    </row>
    <row r="657" spans="1:4" ht="18.75">
      <c r="A657" s="77">
        <v>15</v>
      </c>
      <c r="B657" s="78" t="s">
        <v>733</v>
      </c>
      <c r="C657" s="71">
        <f t="shared" si="11"/>
        <v>93</v>
      </c>
      <c r="D657" s="39">
        <v>74</v>
      </c>
    </row>
    <row r="658" spans="1:4" ht="18.75">
      <c r="A658" s="77">
        <v>16</v>
      </c>
      <c r="B658" s="78" t="s">
        <v>734</v>
      </c>
      <c r="C658" s="71">
        <f t="shared" si="11"/>
        <v>75</v>
      </c>
      <c r="D658" s="39">
        <v>60</v>
      </c>
    </row>
    <row r="659" spans="1:4" ht="18.75">
      <c r="A659" s="77">
        <v>17</v>
      </c>
      <c r="B659" s="78" t="s">
        <v>735</v>
      </c>
      <c r="C659" s="71">
        <f t="shared" si="11"/>
        <v>59</v>
      </c>
      <c r="D659" s="39">
        <v>47</v>
      </c>
    </row>
    <row r="660" spans="1:4" ht="18.75">
      <c r="A660" s="77">
        <v>18</v>
      </c>
      <c r="B660" s="78" t="s">
        <v>736</v>
      </c>
      <c r="C660" s="71">
        <f t="shared" si="11"/>
        <v>108</v>
      </c>
      <c r="D660" s="39">
        <v>86</v>
      </c>
    </row>
    <row r="661" spans="1:4" ht="18.75">
      <c r="A661" s="77">
        <v>19</v>
      </c>
      <c r="B661" s="78" t="s">
        <v>431</v>
      </c>
      <c r="C661" s="71">
        <f t="shared" si="11"/>
        <v>138</v>
      </c>
      <c r="D661" s="39">
        <v>110</v>
      </c>
    </row>
    <row r="662" spans="1:4" ht="18.75">
      <c r="A662" s="77">
        <v>20</v>
      </c>
      <c r="B662" s="79" t="s">
        <v>737</v>
      </c>
      <c r="C662" s="71">
        <f t="shared" si="11"/>
        <v>138</v>
      </c>
      <c r="D662" s="39">
        <v>110</v>
      </c>
    </row>
    <row r="663" spans="1:4" ht="18.75">
      <c r="A663" s="117" t="s">
        <v>738</v>
      </c>
      <c r="B663" s="117"/>
      <c r="C663" s="72">
        <f>D663+D663*0.25</f>
        <v>2162.5</v>
      </c>
      <c r="D663" s="29">
        <v>1730</v>
      </c>
    </row>
    <row r="664" spans="1:4" ht="18.75">
      <c r="A664" s="117" t="s">
        <v>739</v>
      </c>
      <c r="B664" s="117"/>
      <c r="C664" s="72">
        <f>D664+D664*0.25</f>
        <v>1707.5</v>
      </c>
      <c r="D664" s="80">
        <v>1366</v>
      </c>
    </row>
    <row r="665" spans="1:4" ht="18.75">
      <c r="A665" s="117" t="s">
        <v>740</v>
      </c>
      <c r="B665" s="117"/>
      <c r="C665" s="72">
        <v>230</v>
      </c>
      <c r="D665" s="68">
        <v>174</v>
      </c>
    </row>
    <row r="666" spans="1:4" ht="18.75">
      <c r="A666" s="131" t="s">
        <v>1227</v>
      </c>
      <c r="B666" s="132"/>
      <c r="C666" s="132"/>
      <c r="D666" s="133"/>
    </row>
    <row r="667" spans="1:4" ht="19.5">
      <c r="A667" s="75"/>
      <c r="B667" s="76" t="s">
        <v>718</v>
      </c>
      <c r="C667" s="70"/>
      <c r="D667" s="39"/>
    </row>
    <row r="668" spans="1:4" ht="18.75">
      <c r="A668" s="77">
        <v>1</v>
      </c>
      <c r="B668" s="78" t="s">
        <v>719</v>
      </c>
      <c r="C668" s="71">
        <f aca="true" t="shared" si="12" ref="C668:C686">ROUND(D668+D668*0.25,0)</f>
        <v>79</v>
      </c>
      <c r="D668" s="39">
        <v>63</v>
      </c>
    </row>
    <row r="669" spans="1:4" ht="18.75">
      <c r="A669" s="77">
        <v>2</v>
      </c>
      <c r="B669" s="78" t="s">
        <v>720</v>
      </c>
      <c r="C669" s="71">
        <f t="shared" si="12"/>
        <v>95</v>
      </c>
      <c r="D669" s="39">
        <v>76</v>
      </c>
    </row>
    <row r="670" spans="1:4" ht="18.75">
      <c r="A670" s="77">
        <v>3</v>
      </c>
      <c r="B670" s="78" t="s">
        <v>721</v>
      </c>
      <c r="C670" s="71">
        <f t="shared" si="12"/>
        <v>95</v>
      </c>
      <c r="D670" s="39">
        <v>76</v>
      </c>
    </row>
    <row r="671" spans="1:4" ht="18.75">
      <c r="A671" s="77">
        <v>4</v>
      </c>
      <c r="B671" s="78" t="s">
        <v>722</v>
      </c>
      <c r="C671" s="71">
        <f t="shared" si="12"/>
        <v>95</v>
      </c>
      <c r="D671" s="39">
        <v>76</v>
      </c>
    </row>
    <row r="672" spans="1:4" ht="18.75">
      <c r="A672" s="77">
        <v>5</v>
      </c>
      <c r="B672" s="78" t="s">
        <v>723</v>
      </c>
      <c r="C672" s="71">
        <f t="shared" si="12"/>
        <v>118</v>
      </c>
      <c r="D672" s="39">
        <v>94</v>
      </c>
    </row>
    <row r="673" spans="1:4" ht="18.75">
      <c r="A673" s="77">
        <v>6</v>
      </c>
      <c r="B673" s="78" t="s">
        <v>724</v>
      </c>
      <c r="C673" s="71">
        <f t="shared" si="12"/>
        <v>238</v>
      </c>
      <c r="D673" s="39">
        <v>190</v>
      </c>
    </row>
    <row r="674" spans="1:4" ht="18.75">
      <c r="A674" s="77">
        <v>7</v>
      </c>
      <c r="B674" s="78" t="s">
        <v>725</v>
      </c>
      <c r="C674" s="71">
        <f t="shared" si="12"/>
        <v>100</v>
      </c>
      <c r="D674" s="39">
        <v>80</v>
      </c>
    </row>
    <row r="675" spans="1:4" ht="18.75">
      <c r="A675" s="77">
        <v>5</v>
      </c>
      <c r="B675" s="78" t="s">
        <v>726</v>
      </c>
      <c r="C675" s="71">
        <f t="shared" si="12"/>
        <v>138</v>
      </c>
      <c r="D675" s="39">
        <v>110</v>
      </c>
    </row>
    <row r="676" spans="1:4" ht="18.75">
      <c r="A676" s="77">
        <v>6</v>
      </c>
      <c r="B676" s="78" t="s">
        <v>727</v>
      </c>
      <c r="C676" s="71">
        <f t="shared" si="12"/>
        <v>175</v>
      </c>
      <c r="D676" s="39">
        <v>140</v>
      </c>
    </row>
    <row r="677" spans="1:4" ht="18.75">
      <c r="A677" s="77">
        <v>7</v>
      </c>
      <c r="B677" s="78" t="s">
        <v>728</v>
      </c>
      <c r="C677" s="71">
        <f t="shared" si="12"/>
        <v>140</v>
      </c>
      <c r="D677" s="39">
        <v>112</v>
      </c>
    </row>
    <row r="678" spans="1:4" ht="18.75">
      <c r="A678" s="77">
        <v>8</v>
      </c>
      <c r="B678" s="78" t="s">
        <v>729</v>
      </c>
      <c r="C678" s="71">
        <f t="shared" si="12"/>
        <v>94</v>
      </c>
      <c r="D678" s="39">
        <v>75</v>
      </c>
    </row>
    <row r="679" spans="1:4" ht="18.75">
      <c r="A679" s="77">
        <v>9</v>
      </c>
      <c r="B679" s="79" t="s">
        <v>730</v>
      </c>
      <c r="C679" s="71">
        <f t="shared" si="12"/>
        <v>61</v>
      </c>
      <c r="D679" s="39">
        <v>49</v>
      </c>
    </row>
    <row r="680" spans="1:4" ht="18.75">
      <c r="A680" s="77">
        <v>10</v>
      </c>
      <c r="B680" s="79" t="s">
        <v>731</v>
      </c>
      <c r="C680" s="71">
        <f t="shared" si="12"/>
        <v>56</v>
      </c>
      <c r="D680" s="39">
        <v>45</v>
      </c>
    </row>
    <row r="681" spans="1:4" ht="18.75">
      <c r="A681" s="77">
        <v>12</v>
      </c>
      <c r="B681" s="79" t="s">
        <v>732</v>
      </c>
      <c r="C681" s="71">
        <f t="shared" si="12"/>
        <v>71</v>
      </c>
      <c r="D681" s="39">
        <v>57</v>
      </c>
    </row>
    <row r="682" spans="1:4" ht="18.75">
      <c r="A682" s="77">
        <v>13</v>
      </c>
      <c r="B682" s="79" t="s">
        <v>733</v>
      </c>
      <c r="C682" s="71">
        <f t="shared" si="12"/>
        <v>93</v>
      </c>
      <c r="D682" s="39">
        <v>74</v>
      </c>
    </row>
    <row r="683" spans="1:4" ht="18.75">
      <c r="A683" s="77">
        <v>14</v>
      </c>
      <c r="B683" s="79" t="s">
        <v>734</v>
      </c>
      <c r="C683" s="71">
        <f t="shared" si="12"/>
        <v>75</v>
      </c>
      <c r="D683" s="39">
        <v>60</v>
      </c>
    </row>
    <row r="684" spans="1:4" ht="18.75">
      <c r="A684" s="77">
        <v>18</v>
      </c>
      <c r="B684" s="78" t="s">
        <v>372</v>
      </c>
      <c r="C684" s="71">
        <f t="shared" si="12"/>
        <v>108</v>
      </c>
      <c r="D684" s="39">
        <v>86</v>
      </c>
    </row>
    <row r="685" spans="1:4" ht="18.75">
      <c r="A685" s="77">
        <v>15</v>
      </c>
      <c r="B685" s="79" t="s">
        <v>431</v>
      </c>
      <c r="C685" s="71">
        <f t="shared" si="12"/>
        <v>138</v>
      </c>
      <c r="D685" s="39">
        <v>110</v>
      </c>
    </row>
    <row r="686" spans="1:4" ht="18.75">
      <c r="A686" s="77">
        <v>16</v>
      </c>
      <c r="B686" s="79" t="s">
        <v>737</v>
      </c>
      <c r="C686" s="71">
        <f t="shared" si="12"/>
        <v>138</v>
      </c>
      <c r="D686" s="39">
        <v>110</v>
      </c>
    </row>
    <row r="687" spans="1:4" ht="18.75">
      <c r="A687" s="117" t="s">
        <v>738</v>
      </c>
      <c r="B687" s="117"/>
      <c r="C687" s="72">
        <f>D687+D687*0.25</f>
        <v>2103.75</v>
      </c>
      <c r="D687" s="80">
        <f>D668+D669+D670+D671+D672+D673+D674+D675+D676+D677+D678+D679+D680+D681+D682+D683+D684+D685+D686</f>
        <v>1683</v>
      </c>
    </row>
    <row r="688" spans="1:4" ht="18.75">
      <c r="A688" s="117" t="s">
        <v>739</v>
      </c>
      <c r="B688" s="117"/>
      <c r="C688" s="72">
        <f>D688+D688*0.25</f>
        <v>1648.75</v>
      </c>
      <c r="D688" s="29">
        <f>D668+D669+D670+D671+D675+D676+D677+D678+D679+D680+D681+D682+D683+D684+D685+D686</f>
        <v>1319</v>
      </c>
    </row>
    <row r="689" spans="1:4" ht="18.75">
      <c r="A689" s="117" t="s">
        <v>740</v>
      </c>
      <c r="B689" s="117"/>
      <c r="C689" s="72">
        <f>D689+D689*0.25</f>
        <v>217.5</v>
      </c>
      <c r="D689" s="68">
        <v>174</v>
      </c>
    </row>
    <row r="690" spans="1:4" ht="12.75">
      <c r="A690" s="111" t="s">
        <v>0</v>
      </c>
      <c r="B690" s="112"/>
      <c r="C690" s="112"/>
      <c r="D690" s="113"/>
    </row>
    <row r="691" spans="1:4" ht="12.75">
      <c r="A691" s="114"/>
      <c r="B691" s="115"/>
      <c r="C691" s="115"/>
      <c r="D691" s="116"/>
    </row>
    <row r="692" spans="1:4" ht="12.75">
      <c r="A692" s="114"/>
      <c r="B692" s="115"/>
      <c r="C692" s="115"/>
      <c r="D692" s="116"/>
    </row>
    <row r="693" spans="1:4" ht="12.75">
      <c r="A693" s="114"/>
      <c r="B693" s="115"/>
      <c r="C693" s="115"/>
      <c r="D693" s="116"/>
    </row>
    <row r="694" spans="1:4" ht="12.75">
      <c r="A694" s="114"/>
      <c r="B694" s="115"/>
      <c r="C694" s="115"/>
      <c r="D694" s="116"/>
    </row>
    <row r="695" spans="1:4" ht="12.75">
      <c r="A695" s="114"/>
      <c r="B695" s="115"/>
      <c r="C695" s="115"/>
      <c r="D695" s="116"/>
    </row>
    <row r="696" spans="1:4" ht="12.75">
      <c r="A696" s="91"/>
      <c r="B696" s="92"/>
      <c r="C696" s="92"/>
      <c r="D696" s="90"/>
    </row>
    <row r="697" spans="1:4" ht="18.75">
      <c r="A697" s="75"/>
      <c r="B697" s="81" t="s">
        <v>741</v>
      </c>
      <c r="C697" s="73"/>
      <c r="D697" s="39"/>
    </row>
    <row r="698" spans="1:4" ht="18.75">
      <c r="A698" s="77">
        <v>1</v>
      </c>
      <c r="B698" s="78" t="s">
        <v>719</v>
      </c>
      <c r="C698" s="71">
        <f aca="true" t="shared" si="13" ref="C698:C720">ROUND(D698+D698*0.25,0)</f>
        <v>79</v>
      </c>
      <c r="D698" s="39">
        <v>63</v>
      </c>
    </row>
    <row r="699" spans="1:4" ht="18.75">
      <c r="A699" s="77">
        <v>2</v>
      </c>
      <c r="B699" s="78" t="s">
        <v>720</v>
      </c>
      <c r="C699" s="71">
        <f t="shared" si="13"/>
        <v>95</v>
      </c>
      <c r="D699" s="39">
        <v>76</v>
      </c>
    </row>
    <row r="700" spans="1:4" ht="18.75">
      <c r="A700" s="77">
        <v>3</v>
      </c>
      <c r="B700" s="78" t="s">
        <v>721</v>
      </c>
      <c r="C700" s="71">
        <f t="shared" si="13"/>
        <v>95</v>
      </c>
      <c r="D700" s="39">
        <v>76</v>
      </c>
    </row>
    <row r="701" spans="1:4" ht="18.75">
      <c r="A701" s="77">
        <v>4</v>
      </c>
      <c r="B701" s="78" t="s">
        <v>722</v>
      </c>
      <c r="C701" s="71">
        <f t="shared" si="13"/>
        <v>95</v>
      </c>
      <c r="D701" s="39">
        <v>76</v>
      </c>
    </row>
    <row r="702" spans="1:4" ht="18.75">
      <c r="A702" s="77">
        <v>5</v>
      </c>
      <c r="B702" s="78" t="s">
        <v>723</v>
      </c>
      <c r="C702" s="71">
        <f t="shared" si="13"/>
        <v>118</v>
      </c>
      <c r="D702" s="39">
        <v>94</v>
      </c>
    </row>
    <row r="703" spans="1:4" ht="18.75">
      <c r="A703" s="77">
        <v>6</v>
      </c>
      <c r="B703" s="78" t="s">
        <v>724</v>
      </c>
      <c r="C703" s="71">
        <f t="shared" si="13"/>
        <v>238</v>
      </c>
      <c r="D703" s="39">
        <v>190</v>
      </c>
    </row>
    <row r="704" spans="1:4" ht="18.75">
      <c r="A704" s="77">
        <v>7</v>
      </c>
      <c r="B704" s="78" t="s">
        <v>725</v>
      </c>
      <c r="C704" s="71">
        <f t="shared" si="13"/>
        <v>100</v>
      </c>
      <c r="D704" s="39">
        <v>80</v>
      </c>
    </row>
    <row r="705" spans="1:4" ht="18.75">
      <c r="A705" s="77">
        <v>8</v>
      </c>
      <c r="B705" s="78" t="s">
        <v>726</v>
      </c>
      <c r="C705" s="71">
        <f t="shared" si="13"/>
        <v>138</v>
      </c>
      <c r="D705" s="39">
        <v>110</v>
      </c>
    </row>
    <row r="706" spans="1:4" ht="18.75">
      <c r="A706" s="77">
        <v>9</v>
      </c>
      <c r="B706" s="78" t="s">
        <v>727</v>
      </c>
      <c r="C706" s="71">
        <f t="shared" si="13"/>
        <v>175</v>
      </c>
      <c r="D706" s="39">
        <v>140</v>
      </c>
    </row>
    <row r="707" spans="1:4" ht="18.75">
      <c r="A707" s="77">
        <v>10</v>
      </c>
      <c r="B707" s="78" t="s">
        <v>728</v>
      </c>
      <c r="C707" s="71">
        <f t="shared" si="13"/>
        <v>140</v>
      </c>
      <c r="D707" s="39">
        <v>112</v>
      </c>
    </row>
    <row r="708" spans="1:4" ht="18.75">
      <c r="A708" s="77">
        <v>11</v>
      </c>
      <c r="B708" s="78" t="s">
        <v>729</v>
      </c>
      <c r="C708" s="71">
        <f t="shared" si="13"/>
        <v>94</v>
      </c>
      <c r="D708" s="39">
        <v>75</v>
      </c>
    </row>
    <row r="709" spans="1:4" ht="18.75">
      <c r="A709" s="77">
        <v>12</v>
      </c>
      <c r="B709" s="79" t="s">
        <v>730</v>
      </c>
      <c r="C709" s="71">
        <f t="shared" si="13"/>
        <v>61</v>
      </c>
      <c r="D709" s="39">
        <v>49</v>
      </c>
    </row>
    <row r="710" spans="1:4" ht="18.75">
      <c r="A710" s="77">
        <v>13</v>
      </c>
      <c r="B710" s="79" t="s">
        <v>731</v>
      </c>
      <c r="C710" s="71">
        <f t="shared" si="13"/>
        <v>56</v>
      </c>
      <c r="D710" s="39">
        <v>45</v>
      </c>
    </row>
    <row r="711" spans="1:4" ht="18.75">
      <c r="A711" s="77">
        <v>14</v>
      </c>
      <c r="B711" s="79" t="s">
        <v>742</v>
      </c>
      <c r="C711" s="71">
        <f t="shared" si="13"/>
        <v>128</v>
      </c>
      <c r="D711" s="39">
        <v>102</v>
      </c>
    </row>
    <row r="712" spans="1:4" ht="18.75">
      <c r="A712" s="77">
        <v>15</v>
      </c>
      <c r="B712" s="78" t="s">
        <v>743</v>
      </c>
      <c r="C712" s="71">
        <f t="shared" si="13"/>
        <v>56</v>
      </c>
      <c r="D712" s="39">
        <v>45</v>
      </c>
    </row>
    <row r="713" spans="1:4" ht="18.75">
      <c r="A713" s="77">
        <v>16</v>
      </c>
      <c r="B713" s="78" t="s">
        <v>732</v>
      </c>
      <c r="C713" s="71">
        <f t="shared" si="13"/>
        <v>71</v>
      </c>
      <c r="D713" s="39">
        <v>57</v>
      </c>
    </row>
    <row r="714" spans="1:4" ht="18.75">
      <c r="A714" s="77">
        <v>17</v>
      </c>
      <c r="B714" s="78" t="s">
        <v>744</v>
      </c>
      <c r="C714" s="71">
        <f t="shared" si="13"/>
        <v>110</v>
      </c>
      <c r="D714" s="39">
        <v>88</v>
      </c>
    </row>
    <row r="715" spans="1:4" ht="18.75">
      <c r="A715" s="77">
        <v>18</v>
      </c>
      <c r="B715" s="78" t="s">
        <v>745</v>
      </c>
      <c r="C715" s="71">
        <f t="shared" si="13"/>
        <v>75</v>
      </c>
      <c r="D715" s="39">
        <v>60</v>
      </c>
    </row>
    <row r="716" spans="1:4" ht="18.75">
      <c r="A716" s="77">
        <v>19</v>
      </c>
      <c r="B716" s="79" t="s">
        <v>746</v>
      </c>
      <c r="C716" s="71">
        <f t="shared" si="13"/>
        <v>225</v>
      </c>
      <c r="D716" s="39">
        <v>180</v>
      </c>
    </row>
    <row r="717" spans="1:4" ht="18.75">
      <c r="A717" s="77">
        <v>20</v>
      </c>
      <c r="B717" s="79" t="s">
        <v>747</v>
      </c>
      <c r="C717" s="71">
        <f t="shared" si="13"/>
        <v>128</v>
      </c>
      <c r="D717" s="39">
        <v>102</v>
      </c>
    </row>
    <row r="718" spans="1:4" ht="18.75">
      <c r="A718" s="77">
        <v>21</v>
      </c>
      <c r="B718" s="79" t="s">
        <v>748</v>
      </c>
      <c r="C718" s="71">
        <f t="shared" si="13"/>
        <v>79</v>
      </c>
      <c r="D718" s="39">
        <v>63</v>
      </c>
    </row>
    <row r="719" spans="1:4" ht="18.75">
      <c r="A719" s="77">
        <v>22</v>
      </c>
      <c r="B719" s="79" t="s">
        <v>749</v>
      </c>
      <c r="C719" s="71">
        <f t="shared" si="13"/>
        <v>78</v>
      </c>
      <c r="D719" s="39">
        <v>62</v>
      </c>
    </row>
    <row r="720" spans="1:4" ht="18.75">
      <c r="A720" s="77">
        <v>23</v>
      </c>
      <c r="B720" s="79" t="s">
        <v>750</v>
      </c>
      <c r="C720" s="71">
        <f t="shared" si="13"/>
        <v>179</v>
      </c>
      <c r="D720" s="39">
        <v>143</v>
      </c>
    </row>
    <row r="721" spans="1:4" ht="18.75">
      <c r="A721" s="117" t="s">
        <v>738</v>
      </c>
      <c r="B721" s="117"/>
      <c r="C721" s="72">
        <f>D721+D721*0.25</f>
        <v>2610</v>
      </c>
      <c r="D721" s="29">
        <f>D698+D699+D700+D701+D702+D703+D704+D705+D706+D707+D708+D709+D710+D711+D712+D713+D714+D715+D716+D717+D718+D719+D720</f>
        <v>2088</v>
      </c>
    </row>
    <row r="722" spans="1:4" ht="18.75">
      <c r="A722" s="117" t="s">
        <v>739</v>
      </c>
      <c r="B722" s="117"/>
      <c r="C722" s="72">
        <f>D722+D722*0.25</f>
        <v>2155</v>
      </c>
      <c r="D722" s="29">
        <f>D698+D699+D700+D701+D705+D706+D707+D708+D709+D710+D711+D712+D713+D714+D715+D716+D717+D718+D719+D720</f>
        <v>1724</v>
      </c>
    </row>
    <row r="723" spans="1:4" ht="18.75">
      <c r="A723" s="117" t="s">
        <v>740</v>
      </c>
      <c r="B723" s="117"/>
      <c r="C723" s="72">
        <f>D723+D723*0.25</f>
        <v>217.5</v>
      </c>
      <c r="D723" s="68">
        <v>174</v>
      </c>
    </row>
    <row r="724" spans="1:4" ht="12.75">
      <c r="A724" s="111" t="s">
        <v>1</v>
      </c>
      <c r="B724" s="112"/>
      <c r="C724" s="112"/>
      <c r="D724" s="113"/>
    </row>
    <row r="725" spans="1:4" ht="12.75">
      <c r="A725" s="114"/>
      <c r="B725" s="115"/>
      <c r="C725" s="115"/>
      <c r="D725" s="116"/>
    </row>
    <row r="726" spans="1:4" ht="12.75">
      <c r="A726" s="114"/>
      <c r="B726" s="115"/>
      <c r="C726" s="115"/>
      <c r="D726" s="116"/>
    </row>
    <row r="727" spans="1:4" ht="12.75">
      <c r="A727" s="114"/>
      <c r="B727" s="115"/>
      <c r="C727" s="115"/>
      <c r="D727" s="116"/>
    </row>
    <row r="728" spans="1:4" ht="12.75">
      <c r="A728" s="114"/>
      <c r="B728" s="115"/>
      <c r="C728" s="115"/>
      <c r="D728" s="116"/>
    </row>
    <row r="729" spans="1:4" ht="12.75">
      <c r="A729" s="114"/>
      <c r="B729" s="115"/>
      <c r="C729" s="115"/>
      <c r="D729" s="116"/>
    </row>
    <row r="730" spans="1:4" ht="12.75">
      <c r="A730" s="91"/>
      <c r="B730" s="92"/>
      <c r="C730" s="92"/>
      <c r="D730" s="90"/>
    </row>
    <row r="731" spans="1:4" ht="18.75">
      <c r="A731" s="75"/>
      <c r="B731" s="81" t="s">
        <v>751</v>
      </c>
      <c r="C731" s="73"/>
      <c r="D731" s="39"/>
    </row>
    <row r="732" spans="1:4" ht="18.75">
      <c r="A732" s="77">
        <v>1</v>
      </c>
      <c r="B732" s="78" t="s">
        <v>719</v>
      </c>
      <c r="C732" s="71">
        <f aca="true" t="shared" si="14" ref="C732:C751">ROUND(D732+D732*0.25,0)</f>
        <v>79</v>
      </c>
      <c r="D732" s="39">
        <v>63</v>
      </c>
    </row>
    <row r="733" spans="1:4" ht="18.75">
      <c r="A733" s="77">
        <v>2</v>
      </c>
      <c r="B733" s="78" t="s">
        <v>720</v>
      </c>
      <c r="C733" s="71">
        <f t="shared" si="14"/>
        <v>95</v>
      </c>
      <c r="D733" s="39">
        <v>76</v>
      </c>
    </row>
    <row r="734" spans="1:4" ht="18.75">
      <c r="A734" s="77">
        <v>3</v>
      </c>
      <c r="B734" s="78" t="s">
        <v>721</v>
      </c>
      <c r="C734" s="71">
        <f t="shared" si="14"/>
        <v>95</v>
      </c>
      <c r="D734" s="39">
        <v>76</v>
      </c>
    </row>
    <row r="735" spans="1:4" ht="18.75">
      <c r="A735" s="77">
        <v>4</v>
      </c>
      <c r="B735" s="78" t="s">
        <v>722</v>
      </c>
      <c r="C735" s="71">
        <f t="shared" si="14"/>
        <v>95</v>
      </c>
      <c r="D735" s="39">
        <v>76</v>
      </c>
    </row>
    <row r="736" spans="1:4" ht="18.75">
      <c r="A736" s="77">
        <v>5</v>
      </c>
      <c r="B736" s="78" t="s">
        <v>723</v>
      </c>
      <c r="C736" s="71">
        <f t="shared" si="14"/>
        <v>118</v>
      </c>
      <c r="D736" s="39">
        <v>94</v>
      </c>
    </row>
    <row r="737" spans="1:4" ht="18.75">
      <c r="A737" s="77">
        <v>6</v>
      </c>
      <c r="B737" s="78" t="s">
        <v>724</v>
      </c>
      <c r="C737" s="71">
        <f t="shared" si="14"/>
        <v>238</v>
      </c>
      <c r="D737" s="39">
        <v>190</v>
      </c>
    </row>
    <row r="738" spans="1:4" ht="18.75">
      <c r="A738" s="77">
        <v>7</v>
      </c>
      <c r="B738" s="78" t="s">
        <v>725</v>
      </c>
      <c r="C738" s="71">
        <f t="shared" si="14"/>
        <v>100</v>
      </c>
      <c r="D738" s="39">
        <v>80</v>
      </c>
    </row>
    <row r="739" spans="1:4" ht="18.75">
      <c r="A739" s="77">
        <v>8</v>
      </c>
      <c r="B739" s="78" t="s">
        <v>726</v>
      </c>
      <c r="C739" s="71">
        <f t="shared" si="14"/>
        <v>138</v>
      </c>
      <c r="D739" s="39">
        <v>110</v>
      </c>
    </row>
    <row r="740" spans="1:4" ht="18.75">
      <c r="A740" s="77">
        <v>9</v>
      </c>
      <c r="B740" s="78" t="s">
        <v>727</v>
      </c>
      <c r="C740" s="71">
        <f t="shared" si="14"/>
        <v>175</v>
      </c>
      <c r="D740" s="39">
        <v>140</v>
      </c>
    </row>
    <row r="741" spans="1:4" ht="18.75">
      <c r="A741" s="77">
        <v>10</v>
      </c>
      <c r="B741" s="78" t="s">
        <v>728</v>
      </c>
      <c r="C741" s="71">
        <f t="shared" si="14"/>
        <v>140</v>
      </c>
      <c r="D741" s="39">
        <v>112</v>
      </c>
    </row>
    <row r="742" spans="1:4" ht="18.75">
      <c r="A742" s="77">
        <v>11</v>
      </c>
      <c r="B742" s="78" t="s">
        <v>729</v>
      </c>
      <c r="C742" s="71">
        <f t="shared" si="14"/>
        <v>94</v>
      </c>
      <c r="D742" s="39">
        <v>75</v>
      </c>
    </row>
    <row r="743" spans="1:4" ht="18.75">
      <c r="A743" s="77">
        <v>12</v>
      </c>
      <c r="B743" s="79" t="s">
        <v>730</v>
      </c>
      <c r="C743" s="71">
        <f t="shared" si="14"/>
        <v>61</v>
      </c>
      <c r="D743" s="39">
        <v>49</v>
      </c>
    </row>
    <row r="744" spans="1:4" ht="18.75">
      <c r="A744" s="77">
        <v>13</v>
      </c>
      <c r="B744" s="79" t="s">
        <v>731</v>
      </c>
      <c r="C744" s="71">
        <f t="shared" si="14"/>
        <v>56</v>
      </c>
      <c r="D744" s="39">
        <v>45</v>
      </c>
    </row>
    <row r="745" spans="1:4" ht="18.75">
      <c r="A745" s="77">
        <v>14</v>
      </c>
      <c r="B745" s="79" t="s">
        <v>742</v>
      </c>
      <c r="C745" s="71">
        <f t="shared" si="14"/>
        <v>128</v>
      </c>
      <c r="D745" s="39">
        <v>102</v>
      </c>
    </row>
    <row r="746" spans="1:4" ht="18.75">
      <c r="A746" s="77">
        <v>15</v>
      </c>
      <c r="B746" s="78" t="s">
        <v>743</v>
      </c>
      <c r="C746" s="71">
        <f t="shared" si="14"/>
        <v>56</v>
      </c>
      <c r="D746" s="39">
        <v>45</v>
      </c>
    </row>
    <row r="747" spans="1:4" ht="18.75">
      <c r="A747" s="77">
        <v>16</v>
      </c>
      <c r="B747" s="78" t="s">
        <v>732</v>
      </c>
      <c r="C747" s="71">
        <f t="shared" si="14"/>
        <v>71</v>
      </c>
      <c r="D747" s="39">
        <v>57</v>
      </c>
    </row>
    <row r="748" spans="1:4" ht="18.75">
      <c r="A748" s="77">
        <v>17</v>
      </c>
      <c r="B748" s="78" t="s">
        <v>744</v>
      </c>
      <c r="C748" s="71">
        <f t="shared" si="14"/>
        <v>110</v>
      </c>
      <c r="D748" s="39">
        <v>88</v>
      </c>
    </row>
    <row r="749" spans="1:4" ht="18.75">
      <c r="A749" s="77">
        <v>18</v>
      </c>
      <c r="B749" s="78" t="s">
        <v>745</v>
      </c>
      <c r="C749" s="71">
        <f t="shared" si="14"/>
        <v>75</v>
      </c>
      <c r="D749" s="39">
        <v>60</v>
      </c>
    </row>
    <row r="750" spans="1:4" ht="18.75">
      <c r="A750" s="77">
        <v>19</v>
      </c>
      <c r="B750" s="79" t="s">
        <v>748</v>
      </c>
      <c r="C750" s="71">
        <f t="shared" si="14"/>
        <v>79</v>
      </c>
      <c r="D750" s="39">
        <v>63</v>
      </c>
    </row>
    <row r="751" spans="1:4" ht="18.75">
      <c r="A751" s="82">
        <v>18</v>
      </c>
      <c r="B751" s="78" t="s">
        <v>749</v>
      </c>
      <c r="C751" s="71">
        <f t="shared" si="14"/>
        <v>78</v>
      </c>
      <c r="D751" s="39">
        <v>62</v>
      </c>
    </row>
    <row r="752" spans="1:4" ht="18.75">
      <c r="A752" s="117" t="s">
        <v>738</v>
      </c>
      <c r="B752" s="117"/>
      <c r="C752" s="72">
        <f>D752+D752*0.25</f>
        <v>2078.75</v>
      </c>
      <c r="D752" s="29">
        <f>D732+D733+D734+D735+D736+D737+D738+D739+D740+D741+D742+D743+D744+D745+D746+D747+D748+D749+D750+D751</f>
        <v>1663</v>
      </c>
    </row>
    <row r="753" spans="1:4" ht="18.75">
      <c r="A753" s="117" t="s">
        <v>739</v>
      </c>
      <c r="B753" s="117"/>
      <c r="C753" s="72">
        <f>D753+D753*0.25</f>
        <v>1623.75</v>
      </c>
      <c r="D753" s="29">
        <f>D732+D733+D734+D735+D739+D740+D741+D742+D743+D745+D744+D746+D747+D748+D749+D750+D751</f>
        <v>1299</v>
      </c>
    </row>
    <row r="754" spans="1:4" ht="18.75">
      <c r="A754" s="117" t="s">
        <v>740</v>
      </c>
      <c r="B754" s="117"/>
      <c r="C754" s="72">
        <f>D754+D754*0.25</f>
        <v>217.5</v>
      </c>
      <c r="D754" s="68">
        <v>174</v>
      </c>
    </row>
    <row r="755" spans="1:4" ht="12.75">
      <c r="A755" s="111" t="s">
        <v>2</v>
      </c>
      <c r="B755" s="112"/>
      <c r="C755" s="112"/>
      <c r="D755" s="113"/>
    </row>
    <row r="756" spans="1:4" ht="12.75">
      <c r="A756" s="114"/>
      <c r="B756" s="115"/>
      <c r="C756" s="115"/>
      <c r="D756" s="116"/>
    </row>
    <row r="757" spans="1:4" ht="12.75">
      <c r="A757" s="91"/>
      <c r="B757" s="92"/>
      <c r="C757" s="92"/>
      <c r="D757" s="90"/>
    </row>
    <row r="758" spans="1:4" ht="18.75">
      <c r="A758" s="75"/>
      <c r="B758" s="81" t="s">
        <v>741</v>
      </c>
      <c r="C758" s="73"/>
      <c r="D758" s="39"/>
    </row>
    <row r="759" spans="1:4" ht="18.75">
      <c r="A759" s="77">
        <v>1</v>
      </c>
      <c r="B759" s="78" t="s">
        <v>719</v>
      </c>
      <c r="C759" s="71">
        <f aca="true" t="shared" si="15" ref="C759:C780">ROUND(D759+D759*0.25,0)</f>
        <v>79</v>
      </c>
      <c r="D759" s="39">
        <v>63</v>
      </c>
    </row>
    <row r="760" spans="1:4" ht="18.75">
      <c r="A760" s="77">
        <v>2</v>
      </c>
      <c r="B760" s="78" t="s">
        <v>720</v>
      </c>
      <c r="C760" s="71">
        <f t="shared" si="15"/>
        <v>95</v>
      </c>
      <c r="D760" s="39">
        <v>76</v>
      </c>
    </row>
    <row r="761" spans="1:4" ht="18.75">
      <c r="A761" s="77">
        <v>3</v>
      </c>
      <c r="B761" s="78" t="s">
        <v>721</v>
      </c>
      <c r="C761" s="71">
        <f t="shared" si="15"/>
        <v>95</v>
      </c>
      <c r="D761" s="39">
        <v>76</v>
      </c>
    </row>
    <row r="762" spans="1:4" ht="18.75">
      <c r="A762" s="77">
        <v>4</v>
      </c>
      <c r="B762" s="78" t="s">
        <v>722</v>
      </c>
      <c r="C762" s="71">
        <f t="shared" si="15"/>
        <v>95</v>
      </c>
      <c r="D762" s="39">
        <v>76</v>
      </c>
    </row>
    <row r="763" spans="1:4" ht="18.75">
      <c r="A763" s="77">
        <v>5</v>
      </c>
      <c r="B763" s="78" t="s">
        <v>723</v>
      </c>
      <c r="C763" s="71">
        <f t="shared" si="15"/>
        <v>118</v>
      </c>
      <c r="D763" s="39">
        <v>94</v>
      </c>
    </row>
    <row r="764" spans="1:4" ht="18.75">
      <c r="A764" s="77">
        <v>6</v>
      </c>
      <c r="B764" s="78" t="s">
        <v>724</v>
      </c>
      <c r="C764" s="71">
        <f t="shared" si="15"/>
        <v>238</v>
      </c>
      <c r="D764" s="39">
        <v>190</v>
      </c>
    </row>
    <row r="765" spans="1:4" ht="18.75">
      <c r="A765" s="77">
        <v>7</v>
      </c>
      <c r="B765" s="79" t="s">
        <v>752</v>
      </c>
      <c r="C765" s="71">
        <f t="shared" si="15"/>
        <v>100</v>
      </c>
      <c r="D765" s="39">
        <v>80</v>
      </c>
    </row>
    <row r="766" spans="1:4" ht="18.75">
      <c r="A766" s="77">
        <v>8</v>
      </c>
      <c r="B766" s="78" t="s">
        <v>726</v>
      </c>
      <c r="C766" s="71">
        <f t="shared" si="15"/>
        <v>138</v>
      </c>
      <c r="D766" s="39">
        <v>110</v>
      </c>
    </row>
    <row r="767" spans="1:4" ht="18.75">
      <c r="A767" s="77">
        <v>9</v>
      </c>
      <c r="B767" s="78" t="s">
        <v>727</v>
      </c>
      <c r="C767" s="71">
        <f t="shared" si="15"/>
        <v>175</v>
      </c>
      <c r="D767" s="39">
        <v>140</v>
      </c>
    </row>
    <row r="768" spans="1:4" ht="18.75">
      <c r="A768" s="77">
        <v>10</v>
      </c>
      <c r="B768" s="78" t="s">
        <v>728</v>
      </c>
      <c r="C768" s="71">
        <f t="shared" si="15"/>
        <v>140</v>
      </c>
      <c r="D768" s="39">
        <v>112</v>
      </c>
    </row>
    <row r="769" spans="1:4" ht="18.75">
      <c r="A769" s="77">
        <v>11</v>
      </c>
      <c r="B769" s="78" t="s">
        <v>729</v>
      </c>
      <c r="C769" s="71">
        <f t="shared" si="15"/>
        <v>94</v>
      </c>
      <c r="D769" s="39">
        <v>75</v>
      </c>
    </row>
    <row r="770" spans="1:4" ht="18.75">
      <c r="A770" s="77">
        <v>12</v>
      </c>
      <c r="B770" s="79" t="s">
        <v>730</v>
      </c>
      <c r="C770" s="71">
        <f t="shared" si="15"/>
        <v>61</v>
      </c>
      <c r="D770" s="39">
        <v>49</v>
      </c>
    </row>
    <row r="771" spans="1:4" ht="18.75">
      <c r="A771" s="77">
        <v>13</v>
      </c>
      <c r="B771" s="79" t="s">
        <v>731</v>
      </c>
      <c r="C771" s="71">
        <f t="shared" si="15"/>
        <v>56</v>
      </c>
      <c r="D771" s="39">
        <v>45</v>
      </c>
    </row>
    <row r="772" spans="1:4" ht="18.75">
      <c r="A772" s="77">
        <v>14</v>
      </c>
      <c r="B772" s="79" t="s">
        <v>742</v>
      </c>
      <c r="C772" s="71">
        <f t="shared" si="15"/>
        <v>128</v>
      </c>
      <c r="D772" s="39">
        <v>102</v>
      </c>
    </row>
    <row r="773" spans="1:4" ht="18.75">
      <c r="A773" s="77">
        <v>15</v>
      </c>
      <c r="B773" s="78" t="s">
        <v>743</v>
      </c>
      <c r="C773" s="71">
        <f t="shared" si="15"/>
        <v>56</v>
      </c>
      <c r="D773" s="39">
        <v>45</v>
      </c>
    </row>
    <row r="774" spans="1:4" ht="18.75">
      <c r="A774" s="77">
        <v>16</v>
      </c>
      <c r="B774" s="78" t="s">
        <v>732</v>
      </c>
      <c r="C774" s="71">
        <f t="shared" si="15"/>
        <v>71</v>
      </c>
      <c r="D774" s="39">
        <v>57</v>
      </c>
    </row>
    <row r="775" spans="1:4" ht="18.75">
      <c r="A775" s="77">
        <v>17</v>
      </c>
      <c r="B775" s="78" t="s">
        <v>744</v>
      </c>
      <c r="C775" s="71">
        <f t="shared" si="15"/>
        <v>110</v>
      </c>
      <c r="D775" s="39">
        <v>88</v>
      </c>
    </row>
    <row r="776" spans="1:4" ht="18.75">
      <c r="A776" s="77">
        <v>18</v>
      </c>
      <c r="B776" s="78" t="s">
        <v>745</v>
      </c>
      <c r="C776" s="71">
        <f t="shared" si="15"/>
        <v>75</v>
      </c>
      <c r="D776" s="39">
        <v>60</v>
      </c>
    </row>
    <row r="777" spans="1:4" ht="18.75">
      <c r="A777" s="77">
        <v>19</v>
      </c>
      <c r="B777" s="79" t="s">
        <v>746</v>
      </c>
      <c r="C777" s="71">
        <f t="shared" si="15"/>
        <v>225</v>
      </c>
      <c r="D777" s="39">
        <v>180</v>
      </c>
    </row>
    <row r="778" spans="1:4" ht="18.75">
      <c r="A778" s="77">
        <v>20</v>
      </c>
      <c r="B778" s="79" t="s">
        <v>748</v>
      </c>
      <c r="C778" s="71">
        <f t="shared" si="15"/>
        <v>79</v>
      </c>
      <c r="D778" s="39">
        <v>63</v>
      </c>
    </row>
    <row r="779" spans="1:4" ht="18.75">
      <c r="A779" s="77">
        <v>21</v>
      </c>
      <c r="B779" s="78" t="s">
        <v>749</v>
      </c>
      <c r="C779" s="71">
        <f t="shared" si="15"/>
        <v>78</v>
      </c>
      <c r="D779" s="39">
        <v>62</v>
      </c>
    </row>
    <row r="780" spans="1:4" ht="18.75">
      <c r="A780" s="77">
        <v>22</v>
      </c>
      <c r="B780" s="79" t="s">
        <v>750</v>
      </c>
      <c r="C780" s="71">
        <f t="shared" si="15"/>
        <v>179</v>
      </c>
      <c r="D780" s="39">
        <v>143</v>
      </c>
    </row>
    <row r="781" spans="1:4" ht="18.75">
      <c r="A781" s="117" t="s">
        <v>738</v>
      </c>
      <c r="B781" s="117"/>
      <c r="C781" s="72">
        <f>D781+D781*0.25</f>
        <v>2482.5</v>
      </c>
      <c r="D781" s="29">
        <f>D759+D760+D761+D762+D763+D764+D765+D766+D767+D768+D769+D770+D771+D772+D773+D774+D775+D776+D777+D778+D779+D780</f>
        <v>1986</v>
      </c>
    </row>
    <row r="782" spans="1:4" ht="18.75">
      <c r="A782" s="117" t="s">
        <v>739</v>
      </c>
      <c r="B782" s="117"/>
      <c r="C782" s="72">
        <f>D782+D782*0.25</f>
        <v>2027.5</v>
      </c>
      <c r="D782" s="29">
        <f>D759+D760+D761+D762+D766+D767+D768+D769+D770+D771+D772+D773+D774+D775+D776+D777+D778+D779+D780</f>
        <v>1622</v>
      </c>
    </row>
    <row r="783" spans="1:4" ht="18.75">
      <c r="A783" s="117" t="s">
        <v>740</v>
      </c>
      <c r="B783" s="117"/>
      <c r="C783" s="72">
        <f>D783+D783*0.25</f>
        <v>217.5</v>
      </c>
      <c r="D783" s="68">
        <v>174</v>
      </c>
    </row>
    <row r="784" spans="1:4" ht="12.75">
      <c r="A784" s="111" t="s">
        <v>3</v>
      </c>
      <c r="B784" s="112"/>
      <c r="C784" s="112"/>
      <c r="D784" s="113"/>
    </row>
    <row r="785" spans="1:4" ht="12.75">
      <c r="A785" s="114"/>
      <c r="B785" s="115"/>
      <c r="C785" s="115"/>
      <c r="D785" s="116"/>
    </row>
    <row r="786" spans="1:4" ht="12.75">
      <c r="A786" s="91"/>
      <c r="B786" s="92"/>
      <c r="C786" s="92"/>
      <c r="D786" s="90"/>
    </row>
    <row r="787" spans="1:4" ht="18.75">
      <c r="A787" s="75"/>
      <c r="B787" s="81" t="s">
        <v>751</v>
      </c>
      <c r="C787" s="73"/>
      <c r="D787" s="39"/>
    </row>
    <row r="788" spans="1:4" ht="18.75">
      <c r="A788" s="77">
        <v>1</v>
      </c>
      <c r="B788" s="78" t="s">
        <v>719</v>
      </c>
      <c r="C788" s="71">
        <f aca="true" t="shared" si="16" ref="C788:C807">ROUND(D788+D788*0.25,0)</f>
        <v>79</v>
      </c>
      <c r="D788" s="39">
        <v>63</v>
      </c>
    </row>
    <row r="789" spans="1:4" ht="18.75">
      <c r="A789" s="77">
        <v>2</v>
      </c>
      <c r="B789" s="78" t="s">
        <v>720</v>
      </c>
      <c r="C789" s="71">
        <f t="shared" si="16"/>
        <v>95</v>
      </c>
      <c r="D789" s="39">
        <v>76</v>
      </c>
    </row>
    <row r="790" spans="1:4" ht="18.75">
      <c r="A790" s="77">
        <v>3</v>
      </c>
      <c r="B790" s="78" t="s">
        <v>721</v>
      </c>
      <c r="C790" s="71">
        <f t="shared" si="16"/>
        <v>95</v>
      </c>
      <c r="D790" s="39">
        <v>76</v>
      </c>
    </row>
    <row r="791" spans="1:4" ht="18.75">
      <c r="A791" s="77">
        <v>4</v>
      </c>
      <c r="B791" s="78" t="s">
        <v>722</v>
      </c>
      <c r="C791" s="71">
        <f t="shared" si="16"/>
        <v>95</v>
      </c>
      <c r="D791" s="39">
        <v>76</v>
      </c>
    </row>
    <row r="792" spans="1:4" ht="18.75">
      <c r="A792" s="77">
        <v>5</v>
      </c>
      <c r="B792" s="78" t="s">
        <v>723</v>
      </c>
      <c r="C792" s="71">
        <f t="shared" si="16"/>
        <v>118</v>
      </c>
      <c r="D792" s="39">
        <v>94</v>
      </c>
    </row>
    <row r="793" spans="1:4" ht="18.75">
      <c r="A793" s="77">
        <v>6</v>
      </c>
      <c r="B793" s="78" t="s">
        <v>724</v>
      </c>
      <c r="C793" s="71">
        <f t="shared" si="16"/>
        <v>238</v>
      </c>
      <c r="D793" s="39">
        <v>190</v>
      </c>
    </row>
    <row r="794" spans="1:4" ht="18.75">
      <c r="A794" s="77">
        <v>7</v>
      </c>
      <c r="B794" s="79" t="s">
        <v>752</v>
      </c>
      <c r="C794" s="71">
        <f t="shared" si="16"/>
        <v>100</v>
      </c>
      <c r="D794" s="39">
        <v>80</v>
      </c>
    </row>
    <row r="795" spans="1:4" ht="18.75">
      <c r="A795" s="77">
        <v>8</v>
      </c>
      <c r="B795" s="78" t="s">
        <v>726</v>
      </c>
      <c r="C795" s="71">
        <f t="shared" si="16"/>
        <v>138</v>
      </c>
      <c r="D795" s="39">
        <v>110</v>
      </c>
    </row>
    <row r="796" spans="1:4" ht="18.75">
      <c r="A796" s="77">
        <v>9</v>
      </c>
      <c r="B796" s="78" t="s">
        <v>727</v>
      </c>
      <c r="C796" s="71">
        <f t="shared" si="16"/>
        <v>175</v>
      </c>
      <c r="D796" s="39">
        <v>140</v>
      </c>
    </row>
    <row r="797" spans="1:4" ht="18.75">
      <c r="A797" s="77">
        <v>10</v>
      </c>
      <c r="B797" s="78" t="s">
        <v>728</v>
      </c>
      <c r="C797" s="71">
        <f t="shared" si="16"/>
        <v>140</v>
      </c>
      <c r="D797" s="39">
        <v>112</v>
      </c>
    </row>
    <row r="798" spans="1:4" ht="18.75">
      <c r="A798" s="77">
        <v>11</v>
      </c>
      <c r="B798" s="78" t="s">
        <v>729</v>
      </c>
      <c r="C798" s="71">
        <f t="shared" si="16"/>
        <v>94</v>
      </c>
      <c r="D798" s="39">
        <v>75</v>
      </c>
    </row>
    <row r="799" spans="1:4" ht="18.75">
      <c r="A799" s="77">
        <v>12</v>
      </c>
      <c r="B799" s="79" t="s">
        <v>730</v>
      </c>
      <c r="C799" s="71">
        <f t="shared" si="16"/>
        <v>61</v>
      </c>
      <c r="D799" s="39">
        <v>49</v>
      </c>
    </row>
    <row r="800" spans="1:4" ht="18.75">
      <c r="A800" s="77">
        <v>13</v>
      </c>
      <c r="B800" s="79" t="s">
        <v>731</v>
      </c>
      <c r="C800" s="71">
        <f t="shared" si="16"/>
        <v>56</v>
      </c>
      <c r="D800" s="39">
        <v>45</v>
      </c>
    </row>
    <row r="801" spans="1:4" ht="18.75">
      <c r="A801" s="77">
        <v>14</v>
      </c>
      <c r="B801" s="79" t="s">
        <v>742</v>
      </c>
      <c r="C801" s="71">
        <f t="shared" si="16"/>
        <v>128</v>
      </c>
      <c r="D801" s="39">
        <v>102</v>
      </c>
    </row>
    <row r="802" spans="1:4" ht="18.75">
      <c r="A802" s="77">
        <v>15</v>
      </c>
      <c r="B802" s="78" t="s">
        <v>743</v>
      </c>
      <c r="C802" s="71">
        <f t="shared" si="16"/>
        <v>56</v>
      </c>
      <c r="D802" s="39">
        <v>45</v>
      </c>
    </row>
    <row r="803" spans="1:4" ht="18.75">
      <c r="A803" s="77">
        <v>16</v>
      </c>
      <c r="B803" s="78" t="s">
        <v>732</v>
      </c>
      <c r="C803" s="71">
        <f t="shared" si="16"/>
        <v>71</v>
      </c>
      <c r="D803" s="39">
        <v>57</v>
      </c>
    </row>
    <row r="804" spans="1:4" ht="18.75">
      <c r="A804" s="77">
        <v>17</v>
      </c>
      <c r="B804" s="78" t="s">
        <v>744</v>
      </c>
      <c r="C804" s="71">
        <f t="shared" si="16"/>
        <v>110</v>
      </c>
      <c r="D804" s="39">
        <v>88</v>
      </c>
    </row>
    <row r="805" spans="1:4" ht="18.75">
      <c r="A805" s="77">
        <v>18</v>
      </c>
      <c r="B805" s="78" t="s">
        <v>745</v>
      </c>
      <c r="C805" s="71">
        <f t="shared" si="16"/>
        <v>75</v>
      </c>
      <c r="D805" s="39">
        <v>60</v>
      </c>
    </row>
    <row r="806" spans="1:4" ht="18.75">
      <c r="A806" s="77">
        <v>19</v>
      </c>
      <c r="B806" s="79" t="s">
        <v>748</v>
      </c>
      <c r="C806" s="71">
        <f t="shared" si="16"/>
        <v>79</v>
      </c>
      <c r="D806" s="39">
        <v>63</v>
      </c>
    </row>
    <row r="807" spans="1:4" ht="18.75">
      <c r="A807" s="77">
        <v>20</v>
      </c>
      <c r="B807" s="78" t="s">
        <v>749</v>
      </c>
      <c r="C807" s="71">
        <f t="shared" si="16"/>
        <v>78</v>
      </c>
      <c r="D807" s="39">
        <v>62</v>
      </c>
    </row>
    <row r="808" spans="1:4" ht="18.75">
      <c r="A808" s="117" t="s">
        <v>738</v>
      </c>
      <c r="B808" s="117"/>
      <c r="C808" s="72">
        <f>D808+D808*0.25</f>
        <v>2078.75</v>
      </c>
      <c r="D808" s="29">
        <f>D788+D789+D790+D791+D792+D793+D794+D795+D796+D797+D798+D799+D800+D801+D802+D803+D804+D805+D806+D807</f>
        <v>1663</v>
      </c>
    </row>
    <row r="809" spans="1:4" ht="18.75">
      <c r="A809" s="117" t="s">
        <v>739</v>
      </c>
      <c r="B809" s="117"/>
      <c r="C809" s="72">
        <f>D809+D809*0.25</f>
        <v>1623.75</v>
      </c>
      <c r="D809" s="29">
        <f>D788+D789+D790+D791+D795+D796+D797+D798+D799+D800+D801+D802+D803+D804+D805+D806+D807</f>
        <v>1299</v>
      </c>
    </row>
    <row r="810" spans="1:4" ht="18.75">
      <c r="A810" s="117" t="s">
        <v>740</v>
      </c>
      <c r="B810" s="117"/>
      <c r="C810" s="72">
        <f>D810+D810*0.25</f>
        <v>217.5</v>
      </c>
      <c r="D810" s="68">
        <v>174</v>
      </c>
    </row>
    <row r="811" spans="1:4" ht="12.75">
      <c r="A811" s="111" t="s">
        <v>4</v>
      </c>
      <c r="B811" s="112"/>
      <c r="C811" s="112"/>
      <c r="D811" s="113"/>
    </row>
    <row r="812" spans="1:4" ht="12.75">
      <c r="A812" s="114"/>
      <c r="B812" s="115"/>
      <c r="C812" s="115"/>
      <c r="D812" s="116"/>
    </row>
    <row r="813" spans="1:4" ht="12.75">
      <c r="A813" s="91"/>
      <c r="B813" s="92"/>
      <c r="C813" s="92"/>
      <c r="D813" s="90"/>
    </row>
    <row r="814" spans="1:4" ht="18.75">
      <c r="A814" s="75"/>
      <c r="B814" s="81" t="s">
        <v>741</v>
      </c>
      <c r="C814" s="73"/>
      <c r="D814" s="39"/>
    </row>
    <row r="815" spans="1:4" ht="18.75">
      <c r="A815" s="77">
        <v>1</v>
      </c>
      <c r="B815" s="78" t="s">
        <v>719</v>
      </c>
      <c r="C815" s="71">
        <f aca="true" t="shared" si="17" ref="C815:C837">ROUND(D815+D815*0.25,0)</f>
        <v>79</v>
      </c>
      <c r="D815" s="39">
        <v>63</v>
      </c>
    </row>
    <row r="816" spans="1:4" ht="18.75">
      <c r="A816" s="77">
        <v>2</v>
      </c>
      <c r="B816" s="78" t="s">
        <v>720</v>
      </c>
      <c r="C816" s="71">
        <f t="shared" si="17"/>
        <v>95</v>
      </c>
      <c r="D816" s="39">
        <v>76</v>
      </c>
    </row>
    <row r="817" spans="1:4" ht="18.75">
      <c r="A817" s="77">
        <v>3</v>
      </c>
      <c r="B817" s="78" t="s">
        <v>721</v>
      </c>
      <c r="C817" s="71">
        <f t="shared" si="17"/>
        <v>95</v>
      </c>
      <c r="D817" s="39">
        <v>76</v>
      </c>
    </row>
    <row r="818" spans="1:4" ht="18.75">
      <c r="A818" s="77">
        <v>4</v>
      </c>
      <c r="B818" s="78" t="s">
        <v>722</v>
      </c>
      <c r="C818" s="71">
        <f t="shared" si="17"/>
        <v>95</v>
      </c>
      <c r="D818" s="39">
        <v>76</v>
      </c>
    </row>
    <row r="819" spans="1:4" ht="18.75">
      <c r="A819" s="77">
        <v>5</v>
      </c>
      <c r="B819" s="78" t="s">
        <v>723</v>
      </c>
      <c r="C819" s="71">
        <f t="shared" si="17"/>
        <v>118</v>
      </c>
      <c r="D819" s="39">
        <v>94</v>
      </c>
    </row>
    <row r="820" spans="1:4" ht="18.75">
      <c r="A820" s="77">
        <v>6</v>
      </c>
      <c r="B820" s="78" t="s">
        <v>724</v>
      </c>
      <c r="C820" s="71">
        <f t="shared" si="17"/>
        <v>238</v>
      </c>
      <c r="D820" s="39">
        <v>190</v>
      </c>
    </row>
    <row r="821" spans="1:4" ht="18.75">
      <c r="A821" s="77">
        <v>7</v>
      </c>
      <c r="B821" s="79" t="s">
        <v>752</v>
      </c>
      <c r="C821" s="71">
        <f t="shared" si="17"/>
        <v>100</v>
      </c>
      <c r="D821" s="39">
        <v>80</v>
      </c>
    </row>
    <row r="822" spans="1:4" ht="18.75">
      <c r="A822" s="77">
        <v>8</v>
      </c>
      <c r="B822" s="78" t="s">
        <v>726</v>
      </c>
      <c r="C822" s="71">
        <f t="shared" si="17"/>
        <v>138</v>
      </c>
      <c r="D822" s="39">
        <v>110</v>
      </c>
    </row>
    <row r="823" spans="1:4" ht="18.75">
      <c r="A823" s="77">
        <v>9</v>
      </c>
      <c r="B823" s="78" t="s">
        <v>727</v>
      </c>
      <c r="C823" s="71">
        <f t="shared" si="17"/>
        <v>175</v>
      </c>
      <c r="D823" s="39">
        <v>140</v>
      </c>
    </row>
    <row r="824" spans="1:4" ht="18.75">
      <c r="A824" s="77">
        <v>10</v>
      </c>
      <c r="B824" s="78" t="s">
        <v>728</v>
      </c>
      <c r="C824" s="71">
        <f t="shared" si="17"/>
        <v>140</v>
      </c>
      <c r="D824" s="39">
        <v>112</v>
      </c>
    </row>
    <row r="825" spans="1:4" ht="18.75">
      <c r="A825" s="77">
        <v>11</v>
      </c>
      <c r="B825" s="78" t="s">
        <v>729</v>
      </c>
      <c r="C825" s="71">
        <f t="shared" si="17"/>
        <v>94</v>
      </c>
      <c r="D825" s="39">
        <v>75</v>
      </c>
    </row>
    <row r="826" spans="1:4" ht="18.75">
      <c r="A826" s="77">
        <v>12</v>
      </c>
      <c r="B826" s="79" t="s">
        <v>730</v>
      </c>
      <c r="C826" s="71">
        <f t="shared" si="17"/>
        <v>61</v>
      </c>
      <c r="D826" s="39">
        <v>49</v>
      </c>
    </row>
    <row r="827" spans="1:4" ht="18.75">
      <c r="A827" s="77">
        <v>13</v>
      </c>
      <c r="B827" s="79" t="s">
        <v>731</v>
      </c>
      <c r="C827" s="71">
        <f t="shared" si="17"/>
        <v>56</v>
      </c>
      <c r="D827" s="39">
        <v>45</v>
      </c>
    </row>
    <row r="828" spans="1:4" ht="18.75">
      <c r="A828" s="77">
        <v>14</v>
      </c>
      <c r="B828" s="79" t="s">
        <v>742</v>
      </c>
      <c r="C828" s="71">
        <f t="shared" si="17"/>
        <v>128</v>
      </c>
      <c r="D828" s="39">
        <v>102</v>
      </c>
    </row>
    <row r="829" spans="1:4" ht="18.75">
      <c r="A829" s="77">
        <v>15</v>
      </c>
      <c r="B829" s="78" t="s">
        <v>743</v>
      </c>
      <c r="C829" s="71">
        <f t="shared" si="17"/>
        <v>56</v>
      </c>
      <c r="D829" s="39">
        <v>45</v>
      </c>
    </row>
    <row r="830" spans="1:4" ht="18.75">
      <c r="A830" s="77">
        <v>16</v>
      </c>
      <c r="B830" s="78" t="s">
        <v>732</v>
      </c>
      <c r="C830" s="71">
        <f t="shared" si="17"/>
        <v>71</v>
      </c>
      <c r="D830" s="39">
        <v>57</v>
      </c>
    </row>
    <row r="831" spans="1:4" ht="18.75">
      <c r="A831" s="77">
        <v>17</v>
      </c>
      <c r="B831" s="78" t="s">
        <v>744</v>
      </c>
      <c r="C831" s="71">
        <f t="shared" si="17"/>
        <v>110</v>
      </c>
      <c r="D831" s="39">
        <v>88</v>
      </c>
    </row>
    <row r="832" spans="1:4" ht="18.75">
      <c r="A832" s="77">
        <v>18</v>
      </c>
      <c r="B832" s="78" t="s">
        <v>745</v>
      </c>
      <c r="C832" s="71">
        <f t="shared" si="17"/>
        <v>75</v>
      </c>
      <c r="D832" s="39">
        <v>60</v>
      </c>
    </row>
    <row r="833" spans="1:4" ht="18.75">
      <c r="A833" s="77">
        <v>20</v>
      </c>
      <c r="B833" s="79" t="s">
        <v>753</v>
      </c>
      <c r="C833" s="71">
        <f t="shared" si="17"/>
        <v>128</v>
      </c>
      <c r="D833" s="39">
        <v>102</v>
      </c>
    </row>
    <row r="834" spans="1:4" ht="18.75">
      <c r="A834" s="77">
        <v>21</v>
      </c>
      <c r="B834" s="79" t="s">
        <v>746</v>
      </c>
      <c r="C834" s="71">
        <f t="shared" si="17"/>
        <v>225</v>
      </c>
      <c r="D834" s="39">
        <v>180</v>
      </c>
    </row>
    <row r="835" spans="1:4" ht="18.75">
      <c r="A835" s="77">
        <v>22</v>
      </c>
      <c r="B835" s="79" t="s">
        <v>748</v>
      </c>
      <c r="C835" s="71">
        <f t="shared" si="17"/>
        <v>79</v>
      </c>
      <c r="D835" s="39">
        <v>63</v>
      </c>
    </row>
    <row r="836" spans="1:4" ht="18.75">
      <c r="A836" s="77">
        <v>23</v>
      </c>
      <c r="B836" s="78" t="s">
        <v>749</v>
      </c>
      <c r="C836" s="71">
        <f t="shared" si="17"/>
        <v>78</v>
      </c>
      <c r="D836" s="39">
        <v>62</v>
      </c>
    </row>
    <row r="837" spans="1:4" ht="18.75">
      <c r="A837" s="77">
        <v>24</v>
      </c>
      <c r="B837" s="79" t="s">
        <v>750</v>
      </c>
      <c r="C837" s="71">
        <f t="shared" si="17"/>
        <v>179</v>
      </c>
      <c r="D837" s="39">
        <v>143</v>
      </c>
    </row>
    <row r="838" spans="1:4" ht="18.75">
      <c r="A838" s="117" t="s">
        <v>738</v>
      </c>
      <c r="B838" s="117"/>
      <c r="C838" s="72">
        <f>D838+D838*0.25</f>
        <v>2610</v>
      </c>
      <c r="D838" s="29">
        <f>D815+D816+D817+D818+D819+D820+D821+D822+D823+D824+D825+D826+D827+D828+D829+D830+D831+D832+D833+D834+D835+D836+D837</f>
        <v>2088</v>
      </c>
    </row>
    <row r="839" spans="1:4" ht="18.75">
      <c r="A839" s="117" t="s">
        <v>739</v>
      </c>
      <c r="B839" s="117"/>
      <c r="C839" s="72">
        <f>D839+D839*0.25</f>
        <v>2155</v>
      </c>
      <c r="D839" s="29">
        <f>D815+D816+D817+D818+D822+D823+D824+D825+D826+D827+D828+D829+D830+D831+D832+D833+D834+D835+D836+D837</f>
        <v>1724</v>
      </c>
    </row>
    <row r="840" spans="1:4" ht="18.75">
      <c r="A840" s="117" t="s">
        <v>740</v>
      </c>
      <c r="B840" s="117"/>
      <c r="C840" s="72">
        <f>D840+D840*0.25</f>
        <v>217.5</v>
      </c>
      <c r="D840" s="68">
        <v>174</v>
      </c>
    </row>
    <row r="841" spans="1:4" ht="12.75">
      <c r="A841" s="111" t="s">
        <v>5</v>
      </c>
      <c r="B841" s="112"/>
      <c r="C841" s="112"/>
      <c r="D841" s="113"/>
    </row>
    <row r="842" spans="1:4" ht="12.75">
      <c r="A842" s="114"/>
      <c r="B842" s="115"/>
      <c r="C842" s="115"/>
      <c r="D842" s="116"/>
    </row>
    <row r="843" spans="1:4" ht="12.75">
      <c r="A843" s="91"/>
      <c r="B843" s="92"/>
      <c r="C843" s="92"/>
      <c r="D843" s="90"/>
    </row>
    <row r="844" spans="1:4" ht="18.75">
      <c r="A844" s="75"/>
      <c r="B844" s="81" t="s">
        <v>751</v>
      </c>
      <c r="C844" s="73"/>
      <c r="D844" s="39"/>
    </row>
    <row r="845" spans="1:4" ht="18.75">
      <c r="A845" s="77">
        <v>1</v>
      </c>
      <c r="B845" s="78" t="s">
        <v>719</v>
      </c>
      <c r="C845" s="71">
        <f aca="true" t="shared" si="18" ref="C845:C865">ROUND(D845+D845*0.25,0)</f>
        <v>79</v>
      </c>
      <c r="D845" s="39">
        <v>63</v>
      </c>
    </row>
    <row r="846" spans="1:4" ht="18.75">
      <c r="A846" s="77">
        <v>2</v>
      </c>
      <c r="B846" s="78" t="s">
        <v>720</v>
      </c>
      <c r="C846" s="71">
        <f t="shared" si="18"/>
        <v>95</v>
      </c>
      <c r="D846" s="39">
        <v>76</v>
      </c>
    </row>
    <row r="847" spans="1:4" ht="18.75">
      <c r="A847" s="77">
        <v>3</v>
      </c>
      <c r="B847" s="78" t="s">
        <v>721</v>
      </c>
      <c r="C847" s="71">
        <f t="shared" si="18"/>
        <v>95</v>
      </c>
      <c r="D847" s="39">
        <v>76</v>
      </c>
    </row>
    <row r="848" spans="1:4" ht="18.75">
      <c r="A848" s="77">
        <v>4</v>
      </c>
      <c r="B848" s="78" t="s">
        <v>722</v>
      </c>
      <c r="C848" s="71">
        <f t="shared" si="18"/>
        <v>95</v>
      </c>
      <c r="D848" s="39">
        <v>76</v>
      </c>
    </row>
    <row r="849" spans="1:4" ht="18.75">
      <c r="A849" s="77">
        <v>5</v>
      </c>
      <c r="B849" s="78" t="s">
        <v>723</v>
      </c>
      <c r="C849" s="71">
        <f t="shared" si="18"/>
        <v>118</v>
      </c>
      <c r="D849" s="39">
        <v>94</v>
      </c>
    </row>
    <row r="850" spans="1:4" ht="18.75">
      <c r="A850" s="77">
        <v>6</v>
      </c>
      <c r="B850" s="78" t="s">
        <v>724</v>
      </c>
      <c r="C850" s="71">
        <f t="shared" si="18"/>
        <v>238</v>
      </c>
      <c r="D850" s="39">
        <v>190</v>
      </c>
    </row>
    <row r="851" spans="1:4" ht="18.75">
      <c r="A851" s="77">
        <v>7</v>
      </c>
      <c r="B851" s="79" t="s">
        <v>752</v>
      </c>
      <c r="C851" s="71">
        <f t="shared" si="18"/>
        <v>100</v>
      </c>
      <c r="D851" s="39">
        <v>80</v>
      </c>
    </row>
    <row r="852" spans="1:4" ht="18.75">
      <c r="A852" s="77">
        <v>8</v>
      </c>
      <c r="B852" s="78" t="s">
        <v>726</v>
      </c>
      <c r="C852" s="71">
        <f t="shared" si="18"/>
        <v>138</v>
      </c>
      <c r="D852" s="39">
        <v>110</v>
      </c>
    </row>
    <row r="853" spans="1:4" ht="18.75">
      <c r="A853" s="77">
        <v>9</v>
      </c>
      <c r="B853" s="78" t="s">
        <v>727</v>
      </c>
      <c r="C853" s="71">
        <f t="shared" si="18"/>
        <v>175</v>
      </c>
      <c r="D853" s="39">
        <v>140</v>
      </c>
    </row>
    <row r="854" spans="1:4" ht="18.75">
      <c r="A854" s="77">
        <v>10</v>
      </c>
      <c r="B854" s="79" t="s">
        <v>728</v>
      </c>
      <c r="C854" s="71">
        <f t="shared" si="18"/>
        <v>140</v>
      </c>
      <c r="D854" s="39">
        <v>112</v>
      </c>
    </row>
    <row r="855" spans="1:4" ht="18.75">
      <c r="A855" s="77">
        <v>11</v>
      </c>
      <c r="B855" s="79" t="s">
        <v>729</v>
      </c>
      <c r="C855" s="71">
        <f t="shared" si="18"/>
        <v>94</v>
      </c>
      <c r="D855" s="39">
        <v>75</v>
      </c>
    </row>
    <row r="856" spans="1:4" ht="18.75">
      <c r="A856" s="77">
        <v>12</v>
      </c>
      <c r="B856" s="79" t="s">
        <v>730</v>
      </c>
      <c r="C856" s="71">
        <f t="shared" si="18"/>
        <v>61</v>
      </c>
      <c r="D856" s="39">
        <v>49</v>
      </c>
    </row>
    <row r="857" spans="1:4" ht="18.75">
      <c r="A857" s="77">
        <v>13</v>
      </c>
      <c r="B857" s="79" t="s">
        <v>731</v>
      </c>
      <c r="C857" s="71">
        <f t="shared" si="18"/>
        <v>56</v>
      </c>
      <c r="D857" s="39">
        <v>45</v>
      </c>
    </row>
    <row r="858" spans="1:4" ht="18.75">
      <c r="A858" s="77">
        <v>14</v>
      </c>
      <c r="B858" s="79" t="s">
        <v>742</v>
      </c>
      <c r="C858" s="71">
        <f t="shared" si="18"/>
        <v>128</v>
      </c>
      <c r="D858" s="39">
        <v>102</v>
      </c>
    </row>
    <row r="859" spans="1:4" ht="18.75">
      <c r="A859" s="77">
        <v>15</v>
      </c>
      <c r="B859" s="79" t="s">
        <v>743</v>
      </c>
      <c r="C859" s="71">
        <f t="shared" si="18"/>
        <v>56</v>
      </c>
      <c r="D859" s="39">
        <v>45</v>
      </c>
    </row>
    <row r="860" spans="1:4" ht="18.75">
      <c r="A860" s="77">
        <v>16</v>
      </c>
      <c r="B860" s="79" t="s">
        <v>732</v>
      </c>
      <c r="C860" s="71">
        <f t="shared" si="18"/>
        <v>71</v>
      </c>
      <c r="D860" s="39">
        <v>57</v>
      </c>
    </row>
    <row r="861" spans="1:4" ht="18.75">
      <c r="A861" s="77">
        <v>17</v>
      </c>
      <c r="B861" s="79" t="s">
        <v>744</v>
      </c>
      <c r="C861" s="71">
        <f t="shared" si="18"/>
        <v>110</v>
      </c>
      <c r="D861" s="39">
        <v>88</v>
      </c>
    </row>
    <row r="862" spans="1:4" ht="18.75">
      <c r="A862" s="77">
        <v>18</v>
      </c>
      <c r="B862" s="79" t="s">
        <v>745</v>
      </c>
      <c r="C862" s="71">
        <f t="shared" si="18"/>
        <v>75</v>
      </c>
      <c r="D862" s="39">
        <v>60</v>
      </c>
    </row>
    <row r="863" spans="1:4" ht="18.75">
      <c r="A863" s="77">
        <v>19</v>
      </c>
      <c r="B863" s="79" t="s">
        <v>754</v>
      </c>
      <c r="C863" s="71">
        <f t="shared" si="18"/>
        <v>128</v>
      </c>
      <c r="D863" s="39">
        <v>102</v>
      </c>
    </row>
    <row r="864" spans="1:4" ht="18.75">
      <c r="A864" s="77">
        <v>20</v>
      </c>
      <c r="B864" s="79" t="s">
        <v>748</v>
      </c>
      <c r="C864" s="71">
        <f t="shared" si="18"/>
        <v>79</v>
      </c>
      <c r="D864" s="39">
        <v>63</v>
      </c>
    </row>
    <row r="865" spans="1:4" ht="18.75">
      <c r="A865" s="77">
        <v>21</v>
      </c>
      <c r="B865" s="78" t="s">
        <v>749</v>
      </c>
      <c r="C865" s="71">
        <f t="shared" si="18"/>
        <v>78</v>
      </c>
      <c r="D865" s="39">
        <v>62</v>
      </c>
    </row>
    <row r="866" spans="1:4" ht="18.75">
      <c r="A866" s="117" t="s">
        <v>738</v>
      </c>
      <c r="B866" s="117"/>
      <c r="C866" s="72">
        <f>D866+D866*0.25</f>
        <v>2206.25</v>
      </c>
      <c r="D866" s="29">
        <f>D845+D846+D847+D848+D849+D850+D851+D852+D853+D854+D855+D856+D857+D858+D859+D860+D861+D862+D863+D864+D865</f>
        <v>1765</v>
      </c>
    </row>
    <row r="867" spans="1:4" ht="18.75">
      <c r="A867" s="117" t="s">
        <v>739</v>
      </c>
      <c r="B867" s="117"/>
      <c r="C867" s="72">
        <f>D867+D867*0.25</f>
        <v>1751.25</v>
      </c>
      <c r="D867" s="29">
        <f>D845+D846+D847+D848+D852+D853+D854+D855+D856+D857+D858+D859+D860+D861+D862+D863+D864+D865</f>
        <v>1401</v>
      </c>
    </row>
    <row r="868" spans="1:4" ht="18.75">
      <c r="A868" s="117" t="s">
        <v>740</v>
      </c>
      <c r="B868" s="117"/>
      <c r="C868" s="72">
        <f>D868+D868*0.25</f>
        <v>230</v>
      </c>
      <c r="D868" s="68">
        <v>184</v>
      </c>
    </row>
    <row r="869" spans="1:4" ht="12.75">
      <c r="A869" s="111" t="s">
        <v>6</v>
      </c>
      <c r="B869" s="112"/>
      <c r="C869" s="112"/>
      <c r="D869" s="113"/>
    </row>
    <row r="870" spans="1:4" ht="12.75">
      <c r="A870" s="114"/>
      <c r="B870" s="115"/>
      <c r="C870" s="115"/>
      <c r="D870" s="116"/>
    </row>
    <row r="871" spans="1:4" ht="12.75">
      <c r="A871" s="91"/>
      <c r="B871" s="92"/>
      <c r="C871" s="92"/>
      <c r="D871" s="90"/>
    </row>
    <row r="872" spans="1:4" ht="37.5">
      <c r="A872" s="75"/>
      <c r="B872" s="81" t="s">
        <v>755</v>
      </c>
      <c r="C872" s="73"/>
      <c r="D872" s="39"/>
    </row>
    <row r="873" spans="1:4" ht="18.75">
      <c r="A873" s="77">
        <v>1</v>
      </c>
      <c r="B873" s="78" t="s">
        <v>719</v>
      </c>
      <c r="C873" s="71">
        <f aca="true" t="shared" si="19" ref="C873:C892">ROUND(D873+D873*0.25,0)</f>
        <v>79</v>
      </c>
      <c r="D873" s="39">
        <v>63</v>
      </c>
    </row>
    <row r="874" spans="1:4" ht="18.75">
      <c r="A874" s="77">
        <v>2</v>
      </c>
      <c r="B874" s="78" t="s">
        <v>720</v>
      </c>
      <c r="C874" s="71">
        <f t="shared" si="19"/>
        <v>95</v>
      </c>
      <c r="D874" s="39">
        <v>76</v>
      </c>
    </row>
    <row r="875" spans="1:4" ht="18.75">
      <c r="A875" s="77">
        <v>3</v>
      </c>
      <c r="B875" s="78" t="s">
        <v>721</v>
      </c>
      <c r="C875" s="71">
        <f t="shared" si="19"/>
        <v>95</v>
      </c>
      <c r="D875" s="39">
        <v>76</v>
      </c>
    </row>
    <row r="876" spans="1:4" ht="18.75">
      <c r="A876" s="77">
        <v>4</v>
      </c>
      <c r="B876" s="78" t="s">
        <v>722</v>
      </c>
      <c r="C876" s="71">
        <f t="shared" si="19"/>
        <v>95</v>
      </c>
      <c r="D876" s="39">
        <v>76</v>
      </c>
    </row>
    <row r="877" spans="1:4" ht="18.75">
      <c r="A877" s="77">
        <v>5</v>
      </c>
      <c r="B877" s="78" t="s">
        <v>723</v>
      </c>
      <c r="C877" s="71">
        <f t="shared" si="19"/>
        <v>118</v>
      </c>
      <c r="D877" s="39">
        <v>94</v>
      </c>
    </row>
    <row r="878" spans="1:4" ht="18.75">
      <c r="A878" s="77">
        <v>6</v>
      </c>
      <c r="B878" s="78" t="s">
        <v>724</v>
      </c>
      <c r="C878" s="71">
        <f t="shared" si="19"/>
        <v>238</v>
      </c>
      <c r="D878" s="39">
        <v>190</v>
      </c>
    </row>
    <row r="879" spans="1:4" ht="18.75">
      <c r="A879" s="77">
        <v>7</v>
      </c>
      <c r="B879" s="79" t="s">
        <v>752</v>
      </c>
      <c r="C879" s="71">
        <f t="shared" si="19"/>
        <v>100</v>
      </c>
      <c r="D879" s="39">
        <v>80</v>
      </c>
    </row>
    <row r="880" spans="1:4" ht="18.75">
      <c r="A880" s="77">
        <v>8</v>
      </c>
      <c r="B880" s="78" t="s">
        <v>726</v>
      </c>
      <c r="C880" s="71">
        <f t="shared" si="19"/>
        <v>138</v>
      </c>
      <c r="D880" s="39">
        <v>110</v>
      </c>
    </row>
    <row r="881" spans="1:4" ht="18.75">
      <c r="A881" s="77">
        <v>9</v>
      </c>
      <c r="B881" s="78" t="s">
        <v>727</v>
      </c>
      <c r="C881" s="71">
        <f t="shared" si="19"/>
        <v>175</v>
      </c>
      <c r="D881" s="39">
        <v>140</v>
      </c>
    </row>
    <row r="882" spans="1:4" ht="18.75">
      <c r="A882" s="77">
        <v>10</v>
      </c>
      <c r="B882" s="78" t="s">
        <v>728</v>
      </c>
      <c r="C882" s="71">
        <f t="shared" si="19"/>
        <v>140</v>
      </c>
      <c r="D882" s="39">
        <v>112</v>
      </c>
    </row>
    <row r="883" spans="1:4" ht="18.75">
      <c r="A883" s="77">
        <v>11</v>
      </c>
      <c r="B883" s="78" t="s">
        <v>729</v>
      </c>
      <c r="C883" s="71">
        <f t="shared" si="19"/>
        <v>94</v>
      </c>
      <c r="D883" s="39">
        <v>75</v>
      </c>
    </row>
    <row r="884" spans="1:4" ht="18.75">
      <c r="A884" s="77">
        <v>12</v>
      </c>
      <c r="B884" s="79" t="s">
        <v>730</v>
      </c>
      <c r="C884" s="71">
        <f t="shared" si="19"/>
        <v>61</v>
      </c>
      <c r="D884" s="39">
        <v>49</v>
      </c>
    </row>
    <row r="885" spans="1:4" ht="18.75">
      <c r="A885" s="77">
        <v>13</v>
      </c>
      <c r="B885" s="79" t="s">
        <v>731</v>
      </c>
      <c r="C885" s="71">
        <f t="shared" si="19"/>
        <v>56</v>
      </c>
      <c r="D885" s="39">
        <v>45</v>
      </c>
    </row>
    <row r="886" spans="1:4" ht="18.75">
      <c r="A886" s="77">
        <v>14</v>
      </c>
      <c r="B886" s="79" t="s">
        <v>742</v>
      </c>
      <c r="C886" s="71">
        <f t="shared" si="19"/>
        <v>128</v>
      </c>
      <c r="D886" s="39">
        <v>102</v>
      </c>
    </row>
    <row r="887" spans="1:4" ht="18.75">
      <c r="A887" s="77">
        <v>15</v>
      </c>
      <c r="B887" s="78" t="s">
        <v>743</v>
      </c>
      <c r="C887" s="71">
        <f t="shared" si="19"/>
        <v>56</v>
      </c>
      <c r="D887" s="39">
        <v>45</v>
      </c>
    </row>
    <row r="888" spans="1:4" ht="18.75">
      <c r="A888" s="77">
        <v>16</v>
      </c>
      <c r="B888" s="78" t="s">
        <v>732</v>
      </c>
      <c r="C888" s="71">
        <f t="shared" si="19"/>
        <v>71</v>
      </c>
      <c r="D888" s="39">
        <v>57</v>
      </c>
    </row>
    <row r="889" spans="1:4" ht="18.75">
      <c r="A889" s="77">
        <v>17</v>
      </c>
      <c r="B889" s="78" t="s">
        <v>744</v>
      </c>
      <c r="C889" s="71">
        <f t="shared" si="19"/>
        <v>110</v>
      </c>
      <c r="D889" s="39">
        <v>88</v>
      </c>
    </row>
    <row r="890" spans="1:4" ht="18.75">
      <c r="A890" s="77">
        <v>18</v>
      </c>
      <c r="B890" s="78" t="s">
        <v>745</v>
      </c>
      <c r="C890" s="71">
        <f t="shared" si="19"/>
        <v>75</v>
      </c>
      <c r="D890" s="39">
        <v>60</v>
      </c>
    </row>
    <row r="891" spans="1:4" ht="18.75">
      <c r="A891" s="77">
        <v>19</v>
      </c>
      <c r="B891" s="79" t="s">
        <v>748</v>
      </c>
      <c r="C891" s="71">
        <f t="shared" si="19"/>
        <v>79</v>
      </c>
      <c r="D891" s="39">
        <v>63</v>
      </c>
    </row>
    <row r="892" spans="1:4" ht="18.75">
      <c r="A892" s="77">
        <v>20</v>
      </c>
      <c r="B892" s="78" t="s">
        <v>749</v>
      </c>
      <c r="C892" s="71">
        <f t="shared" si="19"/>
        <v>78</v>
      </c>
      <c r="D892" s="39">
        <v>62</v>
      </c>
    </row>
    <row r="893" spans="1:4" ht="18.75">
      <c r="A893" s="117" t="s">
        <v>738</v>
      </c>
      <c r="B893" s="117"/>
      <c r="C893" s="72">
        <f>D893+D893*0.25</f>
        <v>2078.75</v>
      </c>
      <c r="D893" s="29">
        <f>D873+D874+D875+D876+D877+D878+D879+D880+D881+D882+D883+D884+D885+D886+D887+D888+D889+D890+D891+D892</f>
        <v>1663</v>
      </c>
    </row>
    <row r="894" spans="1:4" ht="18.75">
      <c r="A894" s="117" t="s">
        <v>739</v>
      </c>
      <c r="B894" s="117"/>
      <c r="C894" s="72">
        <f>D894+D894*0.25</f>
        <v>1623.75</v>
      </c>
      <c r="D894" s="29">
        <f>D873+D874+D875+D876+D880+D881+D882+D883+D884+D885+D886+D887+D888+D889+D890+D891+D892</f>
        <v>1299</v>
      </c>
    </row>
    <row r="895" spans="1:4" ht="18.75">
      <c r="A895" s="117" t="s">
        <v>740</v>
      </c>
      <c r="B895" s="117"/>
      <c r="C895" s="72">
        <f>D895+D895*0.25</f>
        <v>217.5</v>
      </c>
      <c r="D895" s="68">
        <v>174</v>
      </c>
    </row>
    <row r="896" spans="1:4" ht="12.75">
      <c r="A896" s="111" t="s">
        <v>7</v>
      </c>
      <c r="B896" s="112"/>
      <c r="C896" s="112"/>
      <c r="D896" s="113"/>
    </row>
    <row r="897" spans="1:4" ht="12.75">
      <c r="A897" s="114"/>
      <c r="B897" s="115"/>
      <c r="C897" s="115"/>
      <c r="D897" s="116"/>
    </row>
    <row r="898" spans="1:4" ht="12.75">
      <c r="A898" s="91"/>
      <c r="B898" s="92"/>
      <c r="C898" s="92"/>
      <c r="D898" s="90"/>
    </row>
    <row r="899" spans="1:4" ht="37.5">
      <c r="A899" s="75"/>
      <c r="B899" s="81" t="s">
        <v>755</v>
      </c>
      <c r="C899" s="73"/>
      <c r="D899" s="39"/>
    </row>
    <row r="900" spans="1:4" ht="18.75">
      <c r="A900" s="77">
        <v>1</v>
      </c>
      <c r="B900" s="78" t="s">
        <v>719</v>
      </c>
      <c r="C900" s="71">
        <f aca="true" t="shared" si="20" ref="C900:C921">ROUND(D900+D900*0.25,0)</f>
        <v>79</v>
      </c>
      <c r="D900" s="39">
        <v>63</v>
      </c>
    </row>
    <row r="901" spans="1:4" ht="18.75">
      <c r="A901" s="77">
        <v>2</v>
      </c>
      <c r="B901" s="78" t="s">
        <v>720</v>
      </c>
      <c r="C901" s="71">
        <f t="shared" si="20"/>
        <v>95</v>
      </c>
      <c r="D901" s="39">
        <v>76</v>
      </c>
    </row>
    <row r="902" spans="1:4" ht="18.75">
      <c r="A902" s="77">
        <v>3</v>
      </c>
      <c r="B902" s="78" t="s">
        <v>721</v>
      </c>
      <c r="C902" s="71">
        <f t="shared" si="20"/>
        <v>95</v>
      </c>
      <c r="D902" s="39">
        <v>76</v>
      </c>
    </row>
    <row r="903" spans="1:4" ht="18.75">
      <c r="A903" s="77">
        <v>4</v>
      </c>
      <c r="B903" s="78" t="s">
        <v>722</v>
      </c>
      <c r="C903" s="71">
        <f t="shared" si="20"/>
        <v>95</v>
      </c>
      <c r="D903" s="39">
        <v>76</v>
      </c>
    </row>
    <row r="904" spans="1:4" ht="18.75">
      <c r="A904" s="77">
        <v>5</v>
      </c>
      <c r="B904" s="78" t="s">
        <v>723</v>
      </c>
      <c r="C904" s="71">
        <f t="shared" si="20"/>
        <v>118</v>
      </c>
      <c r="D904" s="39">
        <v>94</v>
      </c>
    </row>
    <row r="905" spans="1:4" ht="18.75">
      <c r="A905" s="77">
        <v>6</v>
      </c>
      <c r="B905" s="78" t="s">
        <v>724</v>
      </c>
      <c r="C905" s="71">
        <f t="shared" si="20"/>
        <v>238</v>
      </c>
      <c r="D905" s="39">
        <v>190</v>
      </c>
    </row>
    <row r="906" spans="1:4" ht="18.75">
      <c r="A906" s="77">
        <v>7</v>
      </c>
      <c r="B906" s="78" t="s">
        <v>752</v>
      </c>
      <c r="C906" s="71">
        <f t="shared" si="20"/>
        <v>100</v>
      </c>
      <c r="D906" s="39">
        <v>80</v>
      </c>
    </row>
    <row r="907" spans="1:4" ht="18.75">
      <c r="A907" s="77">
        <v>8</v>
      </c>
      <c r="B907" s="78" t="s">
        <v>726</v>
      </c>
      <c r="C907" s="71">
        <f t="shared" si="20"/>
        <v>138</v>
      </c>
      <c r="D907" s="39">
        <v>110</v>
      </c>
    </row>
    <row r="908" spans="1:4" ht="18.75">
      <c r="A908" s="77">
        <v>9</v>
      </c>
      <c r="B908" s="78" t="s">
        <v>727</v>
      </c>
      <c r="C908" s="71">
        <f t="shared" si="20"/>
        <v>175</v>
      </c>
      <c r="D908" s="39">
        <v>140</v>
      </c>
    </row>
    <row r="909" spans="1:4" ht="18.75">
      <c r="A909" s="77">
        <v>10</v>
      </c>
      <c r="B909" s="78" t="s">
        <v>728</v>
      </c>
      <c r="C909" s="71">
        <f t="shared" si="20"/>
        <v>140</v>
      </c>
      <c r="D909" s="39">
        <v>112</v>
      </c>
    </row>
    <row r="910" spans="1:4" ht="18.75">
      <c r="A910" s="77">
        <v>11</v>
      </c>
      <c r="B910" s="78" t="s">
        <v>729</v>
      </c>
      <c r="C910" s="71">
        <f t="shared" si="20"/>
        <v>94</v>
      </c>
      <c r="D910" s="39">
        <v>75</v>
      </c>
    </row>
    <row r="911" spans="1:4" ht="18.75">
      <c r="A911" s="77">
        <v>12</v>
      </c>
      <c r="B911" s="79" t="s">
        <v>730</v>
      </c>
      <c r="C911" s="71">
        <f t="shared" si="20"/>
        <v>61</v>
      </c>
      <c r="D911" s="39">
        <v>49</v>
      </c>
    </row>
    <row r="912" spans="1:4" ht="18.75">
      <c r="A912" s="77">
        <v>13</v>
      </c>
      <c r="B912" s="79" t="s">
        <v>731</v>
      </c>
      <c r="C912" s="71">
        <f t="shared" si="20"/>
        <v>56</v>
      </c>
      <c r="D912" s="39">
        <v>45</v>
      </c>
    </row>
    <row r="913" spans="1:4" ht="18.75">
      <c r="A913" s="77">
        <v>14</v>
      </c>
      <c r="B913" s="79" t="s">
        <v>742</v>
      </c>
      <c r="C913" s="71">
        <f t="shared" si="20"/>
        <v>128</v>
      </c>
      <c r="D913" s="39">
        <v>102</v>
      </c>
    </row>
    <row r="914" spans="1:4" ht="18.75">
      <c r="A914" s="77">
        <v>15</v>
      </c>
      <c r="B914" s="78" t="s">
        <v>743</v>
      </c>
      <c r="C914" s="71">
        <f t="shared" si="20"/>
        <v>56</v>
      </c>
      <c r="D914" s="39">
        <v>45</v>
      </c>
    </row>
    <row r="915" spans="1:4" ht="18.75">
      <c r="A915" s="77">
        <v>16</v>
      </c>
      <c r="B915" s="78" t="s">
        <v>732</v>
      </c>
      <c r="C915" s="71">
        <f t="shared" si="20"/>
        <v>71</v>
      </c>
      <c r="D915" s="39">
        <v>57</v>
      </c>
    </row>
    <row r="916" spans="1:4" ht="18.75">
      <c r="A916" s="77">
        <v>17</v>
      </c>
      <c r="B916" s="78" t="s">
        <v>744</v>
      </c>
      <c r="C916" s="71">
        <f t="shared" si="20"/>
        <v>110</v>
      </c>
      <c r="D916" s="39">
        <v>88</v>
      </c>
    </row>
    <row r="917" spans="1:4" ht="18.75">
      <c r="A917" s="77">
        <v>18</v>
      </c>
      <c r="B917" s="78" t="s">
        <v>745</v>
      </c>
      <c r="C917" s="71">
        <f t="shared" si="20"/>
        <v>75</v>
      </c>
      <c r="D917" s="39">
        <v>60</v>
      </c>
    </row>
    <row r="918" spans="1:4" ht="18.75">
      <c r="A918" s="77">
        <v>19</v>
      </c>
      <c r="B918" s="79" t="s">
        <v>746</v>
      </c>
      <c r="C918" s="71">
        <f t="shared" si="20"/>
        <v>225</v>
      </c>
      <c r="D918" s="39">
        <v>180</v>
      </c>
    </row>
    <row r="919" spans="1:4" ht="18.75">
      <c r="A919" s="77">
        <v>20</v>
      </c>
      <c r="B919" s="79" t="s">
        <v>748</v>
      </c>
      <c r="C919" s="71">
        <f t="shared" si="20"/>
        <v>79</v>
      </c>
      <c r="D919" s="39">
        <v>63</v>
      </c>
    </row>
    <row r="920" spans="1:4" ht="18.75">
      <c r="A920" s="77">
        <v>21</v>
      </c>
      <c r="B920" s="78" t="s">
        <v>749</v>
      </c>
      <c r="C920" s="71">
        <f t="shared" si="20"/>
        <v>78</v>
      </c>
      <c r="D920" s="39">
        <v>62</v>
      </c>
    </row>
    <row r="921" spans="1:4" ht="18.75">
      <c r="A921" s="77">
        <v>22</v>
      </c>
      <c r="B921" s="79" t="s">
        <v>750</v>
      </c>
      <c r="C921" s="71">
        <f t="shared" si="20"/>
        <v>179</v>
      </c>
      <c r="D921" s="39">
        <v>143</v>
      </c>
    </row>
    <row r="922" spans="1:4" ht="18.75">
      <c r="A922" s="117" t="s">
        <v>738</v>
      </c>
      <c r="B922" s="117"/>
      <c r="C922" s="72">
        <f>D922+D922*0.25</f>
        <v>2482.5</v>
      </c>
      <c r="D922" s="29">
        <f>D900+D901+D902+D903+D904+D905+D906+D907+D908+D909+D910+D911+D912+D913+D914+D915+D916+D917+D918+D919+D920+D921</f>
        <v>1986</v>
      </c>
    </row>
    <row r="923" spans="1:4" ht="18.75">
      <c r="A923" s="117" t="s">
        <v>739</v>
      </c>
      <c r="B923" s="117"/>
      <c r="C923" s="72">
        <f>D923+D923*0.25</f>
        <v>2027.5</v>
      </c>
      <c r="D923" s="29">
        <f>D900+D901+D902+D903+D907+D908+D909+D910+D911+D912+D913+D914+D915+D916+D917+D918+D919+D920+D921</f>
        <v>1622</v>
      </c>
    </row>
    <row r="924" spans="1:4" ht="18.75">
      <c r="A924" s="117" t="s">
        <v>740</v>
      </c>
      <c r="B924" s="117"/>
      <c r="C924" s="72">
        <f>D924+D924*0.25</f>
        <v>217.5</v>
      </c>
      <c r="D924" s="68">
        <v>174</v>
      </c>
    </row>
    <row r="925" spans="1:4" ht="12.75">
      <c r="A925" s="111" t="s">
        <v>8</v>
      </c>
      <c r="B925" s="112"/>
      <c r="C925" s="112"/>
      <c r="D925" s="113"/>
    </row>
    <row r="926" spans="1:4" ht="12.75">
      <c r="A926" s="91"/>
      <c r="B926" s="92"/>
      <c r="C926" s="92"/>
      <c r="D926" s="90"/>
    </row>
    <row r="927" spans="1:4" ht="18.75">
      <c r="A927" s="75"/>
      <c r="B927" s="81" t="s">
        <v>756</v>
      </c>
      <c r="C927" s="73"/>
      <c r="D927" s="39"/>
    </row>
    <row r="928" spans="1:4" ht="18.75">
      <c r="A928" s="77">
        <v>1</v>
      </c>
      <c r="B928" s="78" t="s">
        <v>719</v>
      </c>
      <c r="C928" s="71">
        <f aca="true" t="shared" si="21" ref="C928:C947">ROUND(D928+D928*0.25,0)</f>
        <v>79</v>
      </c>
      <c r="D928" s="39">
        <v>63</v>
      </c>
    </row>
    <row r="929" spans="1:4" ht="18.75">
      <c r="A929" s="77">
        <v>2</v>
      </c>
      <c r="B929" s="78" t="s">
        <v>720</v>
      </c>
      <c r="C929" s="71">
        <f t="shared" si="21"/>
        <v>95</v>
      </c>
      <c r="D929" s="39">
        <v>76</v>
      </c>
    </row>
    <row r="930" spans="1:4" ht="18.75">
      <c r="A930" s="77">
        <v>3</v>
      </c>
      <c r="B930" s="78" t="s">
        <v>721</v>
      </c>
      <c r="C930" s="71">
        <f t="shared" si="21"/>
        <v>95</v>
      </c>
      <c r="D930" s="39">
        <v>76</v>
      </c>
    </row>
    <row r="931" spans="1:4" ht="18.75">
      <c r="A931" s="77">
        <v>4</v>
      </c>
      <c r="B931" s="78" t="s">
        <v>722</v>
      </c>
      <c r="C931" s="71">
        <f t="shared" si="21"/>
        <v>95</v>
      </c>
      <c r="D931" s="39">
        <v>76</v>
      </c>
    </row>
    <row r="932" spans="1:4" ht="18.75">
      <c r="A932" s="77">
        <v>5</v>
      </c>
      <c r="B932" s="78" t="s">
        <v>723</v>
      </c>
      <c r="C932" s="71">
        <f t="shared" si="21"/>
        <v>118</v>
      </c>
      <c r="D932" s="39">
        <v>94</v>
      </c>
    </row>
    <row r="933" spans="1:4" ht="18.75">
      <c r="A933" s="77">
        <v>6</v>
      </c>
      <c r="B933" s="78" t="s">
        <v>724</v>
      </c>
      <c r="C933" s="71">
        <f t="shared" si="21"/>
        <v>238</v>
      </c>
      <c r="D933" s="39">
        <v>190</v>
      </c>
    </row>
    <row r="934" spans="1:4" ht="18.75">
      <c r="A934" s="77">
        <v>7</v>
      </c>
      <c r="B934" s="78" t="s">
        <v>752</v>
      </c>
      <c r="C934" s="71">
        <f t="shared" si="21"/>
        <v>100</v>
      </c>
      <c r="D934" s="39">
        <v>80</v>
      </c>
    </row>
    <row r="935" spans="1:4" ht="18.75">
      <c r="A935" s="77">
        <v>8</v>
      </c>
      <c r="B935" s="78" t="s">
        <v>726</v>
      </c>
      <c r="C935" s="71">
        <f t="shared" si="21"/>
        <v>138</v>
      </c>
      <c r="D935" s="39">
        <v>110</v>
      </c>
    </row>
    <row r="936" spans="1:4" ht="18.75">
      <c r="A936" s="77">
        <v>9</v>
      </c>
      <c r="B936" s="78" t="s">
        <v>727</v>
      </c>
      <c r="C936" s="71">
        <f t="shared" si="21"/>
        <v>175</v>
      </c>
      <c r="D936" s="39">
        <v>140</v>
      </c>
    </row>
    <row r="937" spans="1:4" ht="18.75">
      <c r="A937" s="77">
        <v>10</v>
      </c>
      <c r="B937" s="78" t="s">
        <v>728</v>
      </c>
      <c r="C937" s="71">
        <f t="shared" si="21"/>
        <v>140</v>
      </c>
      <c r="D937" s="39">
        <v>112</v>
      </c>
    </row>
    <row r="938" spans="1:4" ht="18.75">
      <c r="A938" s="77">
        <v>11</v>
      </c>
      <c r="B938" s="78" t="s">
        <v>729</v>
      </c>
      <c r="C938" s="71">
        <f t="shared" si="21"/>
        <v>94</v>
      </c>
      <c r="D938" s="39">
        <v>75</v>
      </c>
    </row>
    <row r="939" spans="1:4" ht="18.75">
      <c r="A939" s="77">
        <v>12</v>
      </c>
      <c r="B939" s="79" t="s">
        <v>730</v>
      </c>
      <c r="C939" s="71">
        <f t="shared" si="21"/>
        <v>61</v>
      </c>
      <c r="D939" s="39">
        <v>49</v>
      </c>
    </row>
    <row r="940" spans="1:4" ht="18.75">
      <c r="A940" s="77">
        <v>13</v>
      </c>
      <c r="B940" s="79" t="s">
        <v>731</v>
      </c>
      <c r="C940" s="71">
        <f t="shared" si="21"/>
        <v>56</v>
      </c>
      <c r="D940" s="39">
        <v>45</v>
      </c>
    </row>
    <row r="941" spans="1:4" ht="18.75">
      <c r="A941" s="77">
        <v>14</v>
      </c>
      <c r="B941" s="79" t="s">
        <v>742</v>
      </c>
      <c r="C941" s="71">
        <f t="shared" si="21"/>
        <v>128</v>
      </c>
      <c r="D941" s="39">
        <v>102</v>
      </c>
    </row>
    <row r="942" spans="1:4" ht="18.75">
      <c r="A942" s="77">
        <v>15</v>
      </c>
      <c r="B942" s="78" t="s">
        <v>743</v>
      </c>
      <c r="C942" s="71">
        <f t="shared" si="21"/>
        <v>56</v>
      </c>
      <c r="D942" s="39">
        <v>45</v>
      </c>
    </row>
    <row r="943" spans="1:4" ht="18.75">
      <c r="A943" s="77">
        <v>16</v>
      </c>
      <c r="B943" s="78" t="s">
        <v>732</v>
      </c>
      <c r="C943" s="71">
        <f t="shared" si="21"/>
        <v>71</v>
      </c>
      <c r="D943" s="39">
        <v>57</v>
      </c>
    </row>
    <row r="944" spans="1:4" ht="18.75">
      <c r="A944" s="77">
        <v>17</v>
      </c>
      <c r="B944" s="78" t="s">
        <v>744</v>
      </c>
      <c r="C944" s="71">
        <f t="shared" si="21"/>
        <v>110</v>
      </c>
      <c r="D944" s="39">
        <v>88</v>
      </c>
    </row>
    <row r="945" spans="1:4" ht="18.75">
      <c r="A945" s="77">
        <v>18</v>
      </c>
      <c r="B945" s="78" t="s">
        <v>745</v>
      </c>
      <c r="C945" s="71">
        <f t="shared" si="21"/>
        <v>75</v>
      </c>
      <c r="D945" s="39">
        <v>60</v>
      </c>
    </row>
    <row r="946" spans="1:4" ht="18.75">
      <c r="A946" s="77">
        <v>19</v>
      </c>
      <c r="B946" s="79" t="s">
        <v>746</v>
      </c>
      <c r="C946" s="71">
        <f t="shared" si="21"/>
        <v>225</v>
      </c>
      <c r="D946" s="39">
        <v>180</v>
      </c>
    </row>
    <row r="947" spans="1:4" ht="18.75">
      <c r="A947" s="77">
        <v>20</v>
      </c>
      <c r="B947" s="79" t="s">
        <v>750</v>
      </c>
      <c r="C947" s="71">
        <f t="shared" si="21"/>
        <v>179</v>
      </c>
      <c r="D947" s="39">
        <v>143</v>
      </c>
    </row>
    <row r="948" spans="1:4" ht="18.75">
      <c r="A948" s="117" t="s">
        <v>738</v>
      </c>
      <c r="B948" s="117"/>
      <c r="C948" s="72">
        <f>D948+D948*0.25</f>
        <v>2326.25</v>
      </c>
      <c r="D948" s="29">
        <f>D928+D929+D930+D931+D932+D933+D934+D935+D936+D937+D938+D939+D940+D941+D942+D943+D944+D945+D946+D947</f>
        <v>1861</v>
      </c>
    </row>
    <row r="949" spans="1:4" ht="18.75">
      <c r="A949" s="117" t="s">
        <v>739</v>
      </c>
      <c r="B949" s="117"/>
      <c r="C949" s="72">
        <f>D949+D949*0.25</f>
        <v>1871.25</v>
      </c>
      <c r="D949" s="29">
        <f>D928+D929+D930+D931+D935+D936+D937+D938+D939+D940+D941+D942+D943+D944+D945+D946+D947</f>
        <v>1497</v>
      </c>
    </row>
    <row r="950" spans="1:4" ht="18.75">
      <c r="A950" s="117" t="s">
        <v>740</v>
      </c>
      <c r="B950" s="117"/>
      <c r="C950" s="72">
        <f>D950+D950*0.25</f>
        <v>217.5</v>
      </c>
      <c r="D950" s="68">
        <v>174</v>
      </c>
    </row>
    <row r="951" spans="1:4" ht="12.75">
      <c r="A951" s="111" t="s">
        <v>1175</v>
      </c>
      <c r="B951" s="112"/>
      <c r="C951" s="112"/>
      <c r="D951" s="113"/>
    </row>
    <row r="952" spans="1:4" ht="12.75">
      <c r="A952" s="91"/>
      <c r="B952" s="92"/>
      <c r="C952" s="92"/>
      <c r="D952" s="90"/>
    </row>
    <row r="953" spans="1:4" ht="18.75">
      <c r="A953" s="75"/>
      <c r="B953" s="81" t="s">
        <v>751</v>
      </c>
      <c r="C953" s="73"/>
      <c r="D953" s="39"/>
    </row>
    <row r="954" spans="1:4" ht="18.75">
      <c r="A954" s="77">
        <v>1</v>
      </c>
      <c r="B954" s="78" t="s">
        <v>719</v>
      </c>
      <c r="C954" s="71">
        <f aca="true" t="shared" si="22" ref="C954:C971">ROUND(D954+D954*0.25,0)</f>
        <v>79</v>
      </c>
      <c r="D954" s="39">
        <v>63</v>
      </c>
    </row>
    <row r="955" spans="1:4" ht="18.75">
      <c r="A955" s="77">
        <v>2</v>
      </c>
      <c r="B955" s="78" t="s">
        <v>720</v>
      </c>
      <c r="C955" s="71">
        <f t="shared" si="22"/>
        <v>95</v>
      </c>
      <c r="D955" s="39">
        <v>76</v>
      </c>
    </row>
    <row r="956" spans="1:4" ht="18.75">
      <c r="A956" s="77">
        <v>3</v>
      </c>
      <c r="B956" s="78" t="s">
        <v>721</v>
      </c>
      <c r="C956" s="71">
        <f t="shared" si="22"/>
        <v>95</v>
      </c>
      <c r="D956" s="39">
        <v>76</v>
      </c>
    </row>
    <row r="957" spans="1:4" ht="18.75">
      <c r="A957" s="77">
        <v>4</v>
      </c>
      <c r="B957" s="78" t="s">
        <v>722</v>
      </c>
      <c r="C957" s="71">
        <f t="shared" si="22"/>
        <v>95</v>
      </c>
      <c r="D957" s="39">
        <v>76</v>
      </c>
    </row>
    <row r="958" spans="1:4" ht="18.75">
      <c r="A958" s="77">
        <v>5</v>
      </c>
      <c r="B958" s="78" t="s">
        <v>723</v>
      </c>
      <c r="C958" s="71">
        <f t="shared" si="22"/>
        <v>118</v>
      </c>
      <c r="D958" s="39">
        <v>94</v>
      </c>
    </row>
    <row r="959" spans="1:4" ht="18.75">
      <c r="A959" s="77">
        <v>6</v>
      </c>
      <c r="B959" s="78" t="s">
        <v>724</v>
      </c>
      <c r="C959" s="71">
        <f t="shared" si="22"/>
        <v>238</v>
      </c>
      <c r="D959" s="39">
        <v>190</v>
      </c>
    </row>
    <row r="960" spans="1:4" ht="18.75">
      <c r="A960" s="77">
        <v>7</v>
      </c>
      <c r="B960" s="78" t="s">
        <v>752</v>
      </c>
      <c r="C960" s="71">
        <f t="shared" si="22"/>
        <v>100</v>
      </c>
      <c r="D960" s="39">
        <v>80</v>
      </c>
    </row>
    <row r="961" spans="1:4" ht="18.75">
      <c r="A961" s="77">
        <v>8</v>
      </c>
      <c r="B961" s="78" t="s">
        <v>726</v>
      </c>
      <c r="C961" s="71">
        <f t="shared" si="22"/>
        <v>138</v>
      </c>
      <c r="D961" s="39">
        <v>110</v>
      </c>
    </row>
    <row r="962" spans="1:4" ht="18.75">
      <c r="A962" s="77">
        <v>9</v>
      </c>
      <c r="B962" s="78" t="s">
        <v>727</v>
      </c>
      <c r="C962" s="71">
        <f t="shared" si="22"/>
        <v>175</v>
      </c>
      <c r="D962" s="39">
        <v>140</v>
      </c>
    </row>
    <row r="963" spans="1:4" ht="18.75">
      <c r="A963" s="77">
        <v>10</v>
      </c>
      <c r="B963" s="78" t="s">
        <v>728</v>
      </c>
      <c r="C963" s="71">
        <f t="shared" si="22"/>
        <v>140</v>
      </c>
      <c r="D963" s="39">
        <v>112</v>
      </c>
    </row>
    <row r="964" spans="1:4" ht="18.75">
      <c r="A964" s="77">
        <v>11</v>
      </c>
      <c r="B964" s="78" t="s">
        <v>729</v>
      </c>
      <c r="C964" s="71">
        <f t="shared" si="22"/>
        <v>94</v>
      </c>
      <c r="D964" s="39">
        <v>75</v>
      </c>
    </row>
    <row r="965" spans="1:4" ht="18.75">
      <c r="A965" s="77">
        <v>12</v>
      </c>
      <c r="B965" s="79" t="s">
        <v>730</v>
      </c>
      <c r="C965" s="71">
        <f t="shared" si="22"/>
        <v>61</v>
      </c>
      <c r="D965" s="39">
        <v>49</v>
      </c>
    </row>
    <row r="966" spans="1:4" ht="18.75">
      <c r="A966" s="77">
        <v>13</v>
      </c>
      <c r="B966" s="79" t="s">
        <v>731</v>
      </c>
      <c r="C966" s="71">
        <f t="shared" si="22"/>
        <v>56</v>
      </c>
      <c r="D966" s="39">
        <v>45</v>
      </c>
    </row>
    <row r="967" spans="1:4" ht="18.75">
      <c r="A967" s="77">
        <v>14</v>
      </c>
      <c r="B967" s="79" t="s">
        <v>742</v>
      </c>
      <c r="C967" s="71">
        <f t="shared" si="22"/>
        <v>128</v>
      </c>
      <c r="D967" s="39">
        <v>102</v>
      </c>
    </row>
    <row r="968" spans="1:4" ht="18.75">
      <c r="A968" s="77">
        <v>15</v>
      </c>
      <c r="B968" s="78" t="s">
        <v>743</v>
      </c>
      <c r="C968" s="71">
        <f t="shared" si="22"/>
        <v>56</v>
      </c>
      <c r="D968" s="39">
        <v>45</v>
      </c>
    </row>
    <row r="969" spans="1:4" ht="18.75">
      <c r="A969" s="77">
        <v>16</v>
      </c>
      <c r="B969" s="78" t="s">
        <v>732</v>
      </c>
      <c r="C969" s="71">
        <f t="shared" si="22"/>
        <v>71</v>
      </c>
      <c r="D969" s="39">
        <v>57</v>
      </c>
    </row>
    <row r="970" spans="1:4" ht="18.75">
      <c r="A970" s="77">
        <v>17</v>
      </c>
      <c r="B970" s="78" t="s">
        <v>744</v>
      </c>
      <c r="C970" s="71">
        <f t="shared" si="22"/>
        <v>110</v>
      </c>
      <c r="D970" s="39">
        <v>88</v>
      </c>
    </row>
    <row r="971" spans="1:4" ht="18.75">
      <c r="A971" s="77">
        <v>18</v>
      </c>
      <c r="B971" s="78" t="s">
        <v>745</v>
      </c>
      <c r="C971" s="71">
        <f t="shared" si="22"/>
        <v>75</v>
      </c>
      <c r="D971" s="39">
        <v>60</v>
      </c>
    </row>
    <row r="972" spans="1:4" ht="18.75">
      <c r="A972" s="117" t="s">
        <v>738</v>
      </c>
      <c r="B972" s="117"/>
      <c r="C972" s="72">
        <f>D972+D972*0.25</f>
        <v>1922.5</v>
      </c>
      <c r="D972" s="29">
        <f>D954+D955+D956+D957+D958+D959+D960+D961+D962+D963+D964+D965+D966+D967+D968+D969+D970+D971</f>
        <v>1538</v>
      </c>
    </row>
    <row r="973" spans="1:4" ht="18.75">
      <c r="A973" s="117" t="s">
        <v>739</v>
      </c>
      <c r="B973" s="117"/>
      <c r="C973" s="72">
        <f>D973+D973*0.25</f>
        <v>1467.5</v>
      </c>
      <c r="D973" s="29">
        <f>D954+D955+D956+D957+D961+D962+D963+D964+D965+D966+D967+D968+D969+D970+D971</f>
        <v>1174</v>
      </c>
    </row>
    <row r="974" spans="1:4" ht="18.75">
      <c r="A974" s="117" t="s">
        <v>740</v>
      </c>
      <c r="B974" s="117"/>
      <c r="C974" s="72">
        <f>D974+D974*0.25</f>
        <v>217.5</v>
      </c>
      <c r="D974" s="68">
        <v>174</v>
      </c>
    </row>
    <row r="975" spans="1:4" ht="12.75">
      <c r="A975" s="111" t="s">
        <v>1176</v>
      </c>
      <c r="B975" s="112"/>
      <c r="C975" s="112"/>
      <c r="D975" s="113"/>
    </row>
    <row r="976" spans="1:4" ht="12.75">
      <c r="A976" s="91"/>
      <c r="B976" s="92"/>
      <c r="C976" s="92"/>
      <c r="D976" s="90"/>
    </row>
    <row r="977" spans="1:4" ht="37.5">
      <c r="A977" s="75"/>
      <c r="B977" s="81" t="s">
        <v>1225</v>
      </c>
      <c r="C977" s="73"/>
      <c r="D977" s="39"/>
    </row>
    <row r="978" spans="1:4" ht="18.75">
      <c r="A978" s="77">
        <v>1</v>
      </c>
      <c r="B978" s="78" t="s">
        <v>719</v>
      </c>
      <c r="C978" s="71">
        <f aca="true" t="shared" si="23" ref="C978:C995">ROUND(D978+D978*0.25,0)</f>
        <v>79</v>
      </c>
      <c r="D978" s="39">
        <v>63</v>
      </c>
    </row>
    <row r="979" spans="1:4" ht="18.75">
      <c r="A979" s="77">
        <v>2</v>
      </c>
      <c r="B979" s="78" t="s">
        <v>720</v>
      </c>
      <c r="C979" s="71">
        <f t="shared" si="23"/>
        <v>95</v>
      </c>
      <c r="D979" s="39">
        <v>76</v>
      </c>
    </row>
    <row r="980" spans="1:4" ht="18.75">
      <c r="A980" s="77">
        <v>3</v>
      </c>
      <c r="B980" s="78" t="s">
        <v>721</v>
      </c>
      <c r="C980" s="71">
        <f t="shared" si="23"/>
        <v>95</v>
      </c>
      <c r="D980" s="39">
        <v>76</v>
      </c>
    </row>
    <row r="981" spans="1:4" ht="18.75">
      <c r="A981" s="77">
        <v>4</v>
      </c>
      <c r="B981" s="78" t="s">
        <v>722</v>
      </c>
      <c r="C981" s="71">
        <f t="shared" si="23"/>
        <v>95</v>
      </c>
      <c r="D981" s="39">
        <v>76</v>
      </c>
    </row>
    <row r="982" spans="1:4" ht="18.75">
      <c r="A982" s="77">
        <v>5</v>
      </c>
      <c r="B982" s="78" t="s">
        <v>723</v>
      </c>
      <c r="C982" s="71">
        <f t="shared" si="23"/>
        <v>118</v>
      </c>
      <c r="D982" s="39">
        <v>94</v>
      </c>
    </row>
    <row r="983" spans="1:4" ht="18.75">
      <c r="A983" s="77">
        <v>6</v>
      </c>
      <c r="B983" s="78" t="s">
        <v>724</v>
      </c>
      <c r="C983" s="71">
        <f t="shared" si="23"/>
        <v>238</v>
      </c>
      <c r="D983" s="39">
        <v>190</v>
      </c>
    </row>
    <row r="984" spans="1:4" ht="18.75">
      <c r="A984" s="77">
        <v>7</v>
      </c>
      <c r="B984" s="78" t="s">
        <v>752</v>
      </c>
      <c r="C984" s="71">
        <f t="shared" si="23"/>
        <v>100</v>
      </c>
      <c r="D984" s="39">
        <v>80</v>
      </c>
    </row>
    <row r="985" spans="1:4" ht="18.75">
      <c r="A985" s="77">
        <v>8</v>
      </c>
      <c r="B985" s="78" t="s">
        <v>726</v>
      </c>
      <c r="C985" s="71">
        <f t="shared" si="23"/>
        <v>138</v>
      </c>
      <c r="D985" s="39">
        <v>110</v>
      </c>
    </row>
    <row r="986" spans="1:4" ht="18.75">
      <c r="A986" s="77">
        <v>9</v>
      </c>
      <c r="B986" s="78" t="s">
        <v>727</v>
      </c>
      <c r="C986" s="71">
        <f t="shared" si="23"/>
        <v>175</v>
      </c>
      <c r="D986" s="39">
        <v>140</v>
      </c>
    </row>
    <row r="987" spans="1:4" ht="18.75">
      <c r="A987" s="77">
        <v>10</v>
      </c>
      <c r="B987" s="78" t="s">
        <v>728</v>
      </c>
      <c r="C987" s="71">
        <f t="shared" si="23"/>
        <v>140</v>
      </c>
      <c r="D987" s="39">
        <v>112</v>
      </c>
    </row>
    <row r="988" spans="1:4" ht="18.75">
      <c r="A988" s="77">
        <v>11</v>
      </c>
      <c r="B988" s="78" t="s">
        <v>729</v>
      </c>
      <c r="C988" s="71">
        <f t="shared" si="23"/>
        <v>94</v>
      </c>
      <c r="D988" s="39">
        <v>75</v>
      </c>
    </row>
    <row r="989" spans="1:4" ht="18.75">
      <c r="A989" s="77">
        <v>12</v>
      </c>
      <c r="B989" s="79" t="s">
        <v>730</v>
      </c>
      <c r="C989" s="71">
        <f t="shared" si="23"/>
        <v>61</v>
      </c>
      <c r="D989" s="39">
        <v>49</v>
      </c>
    </row>
    <row r="990" spans="1:4" ht="18.75">
      <c r="A990" s="77">
        <v>13</v>
      </c>
      <c r="B990" s="79" t="s">
        <v>731</v>
      </c>
      <c r="C990" s="71">
        <f t="shared" si="23"/>
        <v>56</v>
      </c>
      <c r="D990" s="39">
        <v>45</v>
      </c>
    </row>
    <row r="991" spans="1:4" ht="18.75">
      <c r="A991" s="77">
        <v>14</v>
      </c>
      <c r="B991" s="79" t="s">
        <v>742</v>
      </c>
      <c r="C991" s="71">
        <f t="shared" si="23"/>
        <v>128</v>
      </c>
      <c r="D991" s="39">
        <v>102</v>
      </c>
    </row>
    <row r="992" spans="1:4" ht="18.75">
      <c r="A992" s="77">
        <v>15</v>
      </c>
      <c r="B992" s="78" t="s">
        <v>743</v>
      </c>
      <c r="C992" s="71">
        <f t="shared" si="23"/>
        <v>56</v>
      </c>
      <c r="D992" s="39">
        <v>45</v>
      </c>
    </row>
    <row r="993" spans="1:4" ht="18.75">
      <c r="A993" s="77">
        <v>16</v>
      </c>
      <c r="B993" s="78" t="s">
        <v>732</v>
      </c>
      <c r="C993" s="71">
        <f t="shared" si="23"/>
        <v>71</v>
      </c>
      <c r="D993" s="39">
        <v>57</v>
      </c>
    </row>
    <row r="994" spans="1:4" ht="18.75">
      <c r="A994" s="77">
        <v>17</v>
      </c>
      <c r="B994" s="78" t="s">
        <v>744</v>
      </c>
      <c r="C994" s="71">
        <f t="shared" si="23"/>
        <v>110</v>
      </c>
      <c r="D994" s="39">
        <v>88</v>
      </c>
    </row>
    <row r="995" spans="1:4" ht="18.75">
      <c r="A995" s="77">
        <v>18</v>
      </c>
      <c r="B995" s="78" t="s">
        <v>745</v>
      </c>
      <c r="C995" s="71">
        <f t="shared" si="23"/>
        <v>75</v>
      </c>
      <c r="D995" s="39">
        <v>60</v>
      </c>
    </row>
    <row r="996" spans="1:4" ht="18.75">
      <c r="A996" s="117" t="s">
        <v>738</v>
      </c>
      <c r="B996" s="117"/>
      <c r="C996" s="72">
        <f>D996+D996*0.25</f>
        <v>1922.5</v>
      </c>
      <c r="D996" s="29">
        <f>D978+D979+D980+D981+D982+D983+D984+D985+D986+D987+D988+D989+D990+D991+D992+D993+D994+D995</f>
        <v>1538</v>
      </c>
    </row>
    <row r="997" spans="1:4" ht="18.75">
      <c r="A997" s="117" t="s">
        <v>739</v>
      </c>
      <c r="B997" s="117"/>
      <c r="C997" s="72">
        <f>D997+D997*0.25</f>
        <v>1467.5</v>
      </c>
      <c r="D997" s="29">
        <f>D978+D979+D980+D981+D985+D986+D987+D988+D989+D990+D991+D992+D993+D994+D995</f>
        <v>1174</v>
      </c>
    </row>
    <row r="998" spans="1:4" ht="18.75">
      <c r="A998" s="117" t="s">
        <v>740</v>
      </c>
      <c r="B998" s="117"/>
      <c r="C998" s="72">
        <f>D998+D998*0.25</f>
        <v>217.5</v>
      </c>
      <c r="D998" s="68">
        <v>174</v>
      </c>
    </row>
    <row r="999" spans="1:4" ht="12.75">
      <c r="A999" s="111" t="s">
        <v>1177</v>
      </c>
      <c r="B999" s="112"/>
      <c r="C999" s="112"/>
      <c r="D999" s="113"/>
    </row>
    <row r="1000" spans="1:4" ht="12.75">
      <c r="A1000" s="91"/>
      <c r="B1000" s="92"/>
      <c r="C1000" s="92"/>
      <c r="D1000" s="90"/>
    </row>
    <row r="1001" spans="1:4" ht="19.5">
      <c r="A1001" s="75"/>
      <c r="B1001" s="76" t="s">
        <v>718</v>
      </c>
      <c r="C1001" s="70"/>
      <c r="D1001" s="39"/>
    </row>
    <row r="1002" spans="1:4" ht="18.75">
      <c r="A1002" s="77">
        <v>1</v>
      </c>
      <c r="B1002" s="78" t="s">
        <v>719</v>
      </c>
      <c r="C1002" s="71">
        <f aca="true" t="shared" si="24" ref="C1002:C1026">ROUND(D1002+D1002*0.25,0)</f>
        <v>79</v>
      </c>
      <c r="D1002" s="39">
        <v>63</v>
      </c>
    </row>
    <row r="1003" spans="1:4" ht="18.75">
      <c r="A1003" s="77">
        <v>2</v>
      </c>
      <c r="B1003" s="78" t="s">
        <v>720</v>
      </c>
      <c r="C1003" s="71">
        <f t="shared" si="24"/>
        <v>95</v>
      </c>
      <c r="D1003" s="39">
        <v>76</v>
      </c>
    </row>
    <row r="1004" spans="1:4" ht="18.75">
      <c r="A1004" s="77">
        <v>3</v>
      </c>
      <c r="B1004" s="78" t="s">
        <v>721</v>
      </c>
      <c r="C1004" s="71">
        <f t="shared" si="24"/>
        <v>95</v>
      </c>
      <c r="D1004" s="39">
        <v>76</v>
      </c>
    </row>
    <row r="1005" spans="1:4" ht="18.75">
      <c r="A1005" s="77">
        <v>4</v>
      </c>
      <c r="B1005" s="78" t="s">
        <v>722</v>
      </c>
      <c r="C1005" s="71">
        <f t="shared" si="24"/>
        <v>95</v>
      </c>
      <c r="D1005" s="39">
        <v>76</v>
      </c>
    </row>
    <row r="1006" spans="1:4" ht="18.75">
      <c r="A1006" s="77">
        <v>5</v>
      </c>
      <c r="B1006" s="78" t="s">
        <v>723</v>
      </c>
      <c r="C1006" s="71">
        <f t="shared" si="24"/>
        <v>118</v>
      </c>
      <c r="D1006" s="39">
        <v>94</v>
      </c>
    </row>
    <row r="1007" spans="1:4" ht="18.75">
      <c r="A1007" s="77">
        <v>6</v>
      </c>
      <c r="B1007" s="78" t="s">
        <v>724</v>
      </c>
      <c r="C1007" s="71">
        <f t="shared" si="24"/>
        <v>238</v>
      </c>
      <c r="D1007" s="39">
        <v>190</v>
      </c>
    </row>
    <row r="1008" spans="1:4" ht="18.75">
      <c r="A1008" s="77">
        <v>7</v>
      </c>
      <c r="B1008" s="78" t="s">
        <v>752</v>
      </c>
      <c r="C1008" s="71">
        <f t="shared" si="24"/>
        <v>100</v>
      </c>
      <c r="D1008" s="39">
        <v>80</v>
      </c>
    </row>
    <row r="1009" spans="1:4" ht="18.75">
      <c r="A1009" s="77">
        <v>8</v>
      </c>
      <c r="B1009" s="78" t="s">
        <v>67</v>
      </c>
      <c r="C1009" s="71">
        <f t="shared" si="24"/>
        <v>138</v>
      </c>
      <c r="D1009" s="39">
        <v>110</v>
      </c>
    </row>
    <row r="1010" spans="1:4" ht="18.75">
      <c r="A1010" s="77">
        <v>9</v>
      </c>
      <c r="B1010" s="78" t="s">
        <v>757</v>
      </c>
      <c r="C1010" s="71">
        <f t="shared" si="24"/>
        <v>175</v>
      </c>
      <c r="D1010" s="39">
        <v>140</v>
      </c>
    </row>
    <row r="1011" spans="1:4" ht="18.75">
      <c r="A1011" s="77">
        <v>10</v>
      </c>
      <c r="B1011" s="78" t="s">
        <v>728</v>
      </c>
      <c r="C1011" s="71">
        <f t="shared" si="24"/>
        <v>140</v>
      </c>
      <c r="D1011" s="39">
        <v>112</v>
      </c>
    </row>
    <row r="1012" spans="1:4" ht="18.75">
      <c r="A1012" s="77">
        <v>11</v>
      </c>
      <c r="B1012" s="78" t="s">
        <v>729</v>
      </c>
      <c r="C1012" s="71">
        <f t="shared" si="24"/>
        <v>94</v>
      </c>
      <c r="D1012" s="39">
        <v>75</v>
      </c>
    </row>
    <row r="1013" spans="1:4" ht="18.75">
      <c r="A1013" s="77">
        <v>12</v>
      </c>
      <c r="B1013" s="79" t="s">
        <v>730</v>
      </c>
      <c r="C1013" s="71">
        <f t="shared" si="24"/>
        <v>61</v>
      </c>
      <c r="D1013" s="39">
        <v>49</v>
      </c>
    </row>
    <row r="1014" spans="1:4" ht="18.75">
      <c r="A1014" s="77">
        <v>13</v>
      </c>
      <c r="B1014" s="79" t="s">
        <v>731</v>
      </c>
      <c r="C1014" s="71">
        <f t="shared" si="24"/>
        <v>56</v>
      </c>
      <c r="D1014" s="39">
        <v>45</v>
      </c>
    </row>
    <row r="1015" spans="1:4" ht="18.75">
      <c r="A1015" s="77">
        <v>14</v>
      </c>
      <c r="B1015" s="78" t="s">
        <v>743</v>
      </c>
      <c r="C1015" s="71">
        <f t="shared" si="24"/>
        <v>56</v>
      </c>
      <c r="D1015" s="39">
        <v>45</v>
      </c>
    </row>
    <row r="1016" spans="1:4" ht="18.75">
      <c r="A1016" s="77">
        <v>15</v>
      </c>
      <c r="B1016" s="78" t="s">
        <v>732</v>
      </c>
      <c r="C1016" s="71">
        <f t="shared" si="24"/>
        <v>71</v>
      </c>
      <c r="D1016" s="39">
        <v>57</v>
      </c>
    </row>
    <row r="1017" spans="1:4" ht="18.75">
      <c r="A1017" s="77">
        <v>16</v>
      </c>
      <c r="B1017" s="78" t="s">
        <v>733</v>
      </c>
      <c r="C1017" s="71">
        <f t="shared" si="24"/>
        <v>93</v>
      </c>
      <c r="D1017" s="39">
        <v>74</v>
      </c>
    </row>
    <row r="1018" spans="1:4" ht="18.75">
      <c r="A1018" s="77">
        <v>17</v>
      </c>
      <c r="B1018" s="78" t="s">
        <v>734</v>
      </c>
      <c r="C1018" s="71">
        <f t="shared" si="24"/>
        <v>75</v>
      </c>
      <c r="D1018" s="39">
        <v>60</v>
      </c>
    </row>
    <row r="1019" spans="1:4" ht="18.75">
      <c r="A1019" s="77">
        <v>18</v>
      </c>
      <c r="B1019" s="78" t="s">
        <v>735</v>
      </c>
      <c r="C1019" s="71">
        <f t="shared" si="24"/>
        <v>59</v>
      </c>
      <c r="D1019" s="39">
        <v>47</v>
      </c>
    </row>
    <row r="1020" spans="1:4" ht="18.75">
      <c r="A1020" s="77">
        <v>19</v>
      </c>
      <c r="B1020" s="78" t="s">
        <v>758</v>
      </c>
      <c r="C1020" s="71">
        <f t="shared" si="24"/>
        <v>85</v>
      </c>
      <c r="D1020" s="39">
        <v>68</v>
      </c>
    </row>
    <row r="1021" spans="1:4" ht="18.75">
      <c r="A1021" s="77">
        <v>20</v>
      </c>
      <c r="B1021" s="79" t="s">
        <v>759</v>
      </c>
      <c r="C1021" s="71">
        <f t="shared" si="24"/>
        <v>253</v>
      </c>
      <c r="D1021" s="39">
        <v>202</v>
      </c>
    </row>
    <row r="1022" spans="1:4" ht="18.75">
      <c r="A1022" s="77">
        <v>21</v>
      </c>
      <c r="B1022" s="78" t="s">
        <v>760</v>
      </c>
      <c r="C1022" s="71">
        <f t="shared" si="24"/>
        <v>98</v>
      </c>
      <c r="D1022" s="39">
        <v>78</v>
      </c>
    </row>
    <row r="1023" spans="1:4" ht="18.75">
      <c r="A1023" s="77">
        <v>22</v>
      </c>
      <c r="B1023" s="78" t="s">
        <v>761</v>
      </c>
      <c r="C1023" s="71">
        <f t="shared" si="24"/>
        <v>108</v>
      </c>
      <c r="D1023" s="39">
        <v>86</v>
      </c>
    </row>
    <row r="1024" spans="1:4" ht="18.75">
      <c r="A1024" s="77">
        <v>23</v>
      </c>
      <c r="B1024" s="79" t="s">
        <v>762</v>
      </c>
      <c r="C1024" s="71">
        <f t="shared" si="24"/>
        <v>204</v>
      </c>
      <c r="D1024" s="39">
        <v>163</v>
      </c>
    </row>
    <row r="1025" spans="1:4" ht="18.75">
      <c r="A1025" s="77">
        <v>24</v>
      </c>
      <c r="B1025" s="78" t="s">
        <v>763</v>
      </c>
      <c r="C1025" s="71">
        <f t="shared" si="24"/>
        <v>138</v>
      </c>
      <c r="D1025" s="39">
        <v>110</v>
      </c>
    </row>
    <row r="1026" spans="1:4" ht="18.75">
      <c r="A1026" s="77">
        <v>25</v>
      </c>
      <c r="B1026" s="79" t="s">
        <v>737</v>
      </c>
      <c r="C1026" s="71">
        <f t="shared" si="24"/>
        <v>138</v>
      </c>
      <c r="D1026" s="39">
        <v>110</v>
      </c>
    </row>
    <row r="1027" spans="1:4" ht="18.75">
      <c r="A1027" s="117" t="s">
        <v>738</v>
      </c>
      <c r="B1027" s="117"/>
      <c r="C1027" s="72">
        <f>D1027+D1027*0.25</f>
        <v>2857.5</v>
      </c>
      <c r="D1027" s="29">
        <f>D1002+D1003+D1004+D1005+D1006+D1007+D1008+D1009+D1010+D1011+D1012+D1013+D1014+D1015+D1016+D1017+D1018+D1019+D1020+D1021+D1022+D1023+D1024+D1025+D1026</f>
        <v>2286</v>
      </c>
    </row>
    <row r="1028" spans="1:4" ht="18.75">
      <c r="A1028" s="117" t="s">
        <v>739</v>
      </c>
      <c r="B1028" s="117"/>
      <c r="C1028" s="72">
        <f>D1028+D1028*0.25</f>
        <v>2307.5</v>
      </c>
      <c r="D1028" s="29">
        <f>D1002+D1003+D1004+D1009+D1010+D1011+D1012+D1013+D1014+D1015+D1016+D1017+D1018+D1019+D1020+D1021+D1022+D1023+D1024+D1025+D1026</f>
        <v>1846</v>
      </c>
    </row>
    <row r="1029" spans="1:4" ht="18.75">
      <c r="A1029" s="117" t="s">
        <v>740</v>
      </c>
      <c r="B1029" s="117"/>
      <c r="C1029" s="72">
        <f>D1029+D1029*0.25</f>
        <v>217.5</v>
      </c>
      <c r="D1029" s="68">
        <v>174</v>
      </c>
    </row>
    <row r="1030" spans="1:4" ht="12.75">
      <c r="A1030" s="138" t="s">
        <v>764</v>
      </c>
      <c r="B1030" s="139"/>
      <c r="C1030" s="139"/>
      <c r="D1030" s="113"/>
    </row>
    <row r="1031" spans="1:4" ht="36" customHeight="1">
      <c r="A1031" s="140"/>
      <c r="B1031" s="137"/>
      <c r="C1031" s="137"/>
      <c r="D1031" s="90"/>
    </row>
    <row r="1032" spans="1:4" ht="34.5" customHeight="1">
      <c r="A1032" s="28" t="s">
        <v>36</v>
      </c>
      <c r="B1032" s="28" t="s">
        <v>765</v>
      </c>
      <c r="C1032" s="69" t="s">
        <v>1223</v>
      </c>
      <c r="D1032" s="39"/>
    </row>
    <row r="1033" spans="1:4" ht="18.75">
      <c r="A1033" s="82">
        <v>1</v>
      </c>
      <c r="B1033" s="83" t="s">
        <v>67</v>
      </c>
      <c r="C1033" s="84">
        <f aca="true" t="shared" si="25" ref="C1033:C1038">ROUND(D1033+D1033*0.25,0)</f>
        <v>146</v>
      </c>
      <c r="D1033" s="39">
        <v>117</v>
      </c>
    </row>
    <row r="1034" spans="1:4" ht="18.75">
      <c r="A1034" s="82">
        <v>3</v>
      </c>
      <c r="B1034" s="83" t="s">
        <v>766</v>
      </c>
      <c r="C1034" s="84">
        <f t="shared" si="25"/>
        <v>81</v>
      </c>
      <c r="D1034" s="39">
        <v>65</v>
      </c>
    </row>
    <row r="1035" spans="1:4" ht="18.75">
      <c r="A1035" s="82">
        <v>4</v>
      </c>
      <c r="B1035" s="83" t="s">
        <v>767</v>
      </c>
      <c r="C1035" s="84">
        <f t="shared" si="25"/>
        <v>81</v>
      </c>
      <c r="D1035" s="39">
        <v>65</v>
      </c>
    </row>
    <row r="1036" spans="1:4" ht="18.75">
      <c r="A1036" s="82">
        <v>5</v>
      </c>
      <c r="B1036" s="83" t="s">
        <v>712</v>
      </c>
      <c r="C1036" s="84">
        <f t="shared" si="25"/>
        <v>80</v>
      </c>
      <c r="D1036" s="39">
        <v>64</v>
      </c>
    </row>
    <row r="1037" spans="1:4" ht="18.75">
      <c r="A1037" s="82">
        <v>6</v>
      </c>
      <c r="B1037" s="83" t="s">
        <v>768</v>
      </c>
      <c r="C1037" s="84">
        <f t="shared" si="25"/>
        <v>84</v>
      </c>
      <c r="D1037" s="39">
        <v>67</v>
      </c>
    </row>
    <row r="1038" spans="1:4" ht="18.75">
      <c r="A1038" s="82">
        <v>7</v>
      </c>
      <c r="B1038" s="83" t="s">
        <v>769</v>
      </c>
      <c r="C1038" s="84">
        <f t="shared" si="25"/>
        <v>84</v>
      </c>
      <c r="D1038" s="39">
        <v>67</v>
      </c>
    </row>
    <row r="1039" spans="1:4" ht="18.75">
      <c r="A1039" s="82"/>
      <c r="B1039" s="11" t="s">
        <v>770</v>
      </c>
      <c r="C1039" s="85">
        <f>D1039+D1039*0.25</f>
        <v>556.25</v>
      </c>
      <c r="D1039" s="29">
        <f>D1033+D1034+D1035+D1036+D1037+D1038</f>
        <v>445</v>
      </c>
    </row>
    <row r="1040" spans="1:4" ht="12.75">
      <c r="A1040" s="134" t="s">
        <v>771</v>
      </c>
      <c r="B1040" s="135"/>
      <c r="C1040" s="135"/>
      <c r="D1040" s="113"/>
    </row>
    <row r="1041" spans="1:4" ht="12.75">
      <c r="A1041" s="136"/>
      <c r="B1041" s="136"/>
      <c r="C1041" s="136"/>
      <c r="D1041" s="116"/>
    </row>
    <row r="1042" spans="1:4" ht="12.75">
      <c r="A1042" s="137"/>
      <c r="B1042" s="137"/>
      <c r="C1042" s="137"/>
      <c r="D1042" s="90"/>
    </row>
    <row r="1043" spans="1:4" ht="18.75">
      <c r="A1043" s="82">
        <v>1</v>
      </c>
      <c r="B1043" s="83" t="s">
        <v>67</v>
      </c>
      <c r="C1043" s="84">
        <f aca="true" t="shared" si="26" ref="C1043:C1051">ROUND(D1043+D1043*0.25,0)</f>
        <v>146</v>
      </c>
      <c r="D1043" s="39">
        <v>117</v>
      </c>
    </row>
    <row r="1044" spans="1:4" ht="18.75">
      <c r="A1044" s="82">
        <v>2</v>
      </c>
      <c r="B1044" s="83" t="s">
        <v>714</v>
      </c>
      <c r="C1044" s="84">
        <f t="shared" si="26"/>
        <v>98</v>
      </c>
      <c r="D1044" s="39">
        <v>78</v>
      </c>
    </row>
    <row r="1045" spans="1:4" ht="18.75">
      <c r="A1045" s="82">
        <v>3</v>
      </c>
      <c r="B1045" s="83" t="s">
        <v>766</v>
      </c>
      <c r="C1045" s="84">
        <f t="shared" si="26"/>
        <v>81</v>
      </c>
      <c r="D1045" s="39">
        <v>65</v>
      </c>
    </row>
    <row r="1046" spans="1:4" ht="18.75">
      <c r="A1046" s="82">
        <v>4</v>
      </c>
      <c r="B1046" s="83" t="s">
        <v>767</v>
      </c>
      <c r="C1046" s="84">
        <f t="shared" si="26"/>
        <v>81</v>
      </c>
      <c r="D1046" s="39">
        <v>65</v>
      </c>
    </row>
    <row r="1047" spans="1:4" ht="18.75">
      <c r="A1047" s="82">
        <v>5</v>
      </c>
      <c r="B1047" s="83" t="s">
        <v>716</v>
      </c>
      <c r="C1047" s="84">
        <f t="shared" si="26"/>
        <v>100</v>
      </c>
      <c r="D1047" s="39">
        <v>80</v>
      </c>
    </row>
    <row r="1048" spans="1:4" ht="18.75">
      <c r="A1048" s="82">
        <v>6</v>
      </c>
      <c r="B1048" s="83" t="s">
        <v>712</v>
      </c>
      <c r="C1048" s="84">
        <f t="shared" si="26"/>
        <v>80</v>
      </c>
      <c r="D1048" s="39">
        <v>64</v>
      </c>
    </row>
    <row r="1049" spans="1:4" ht="18.75">
      <c r="A1049" s="82">
        <v>7</v>
      </c>
      <c r="B1049" s="83" t="s">
        <v>715</v>
      </c>
      <c r="C1049" s="84">
        <f t="shared" si="26"/>
        <v>75</v>
      </c>
      <c r="D1049" s="39">
        <v>60</v>
      </c>
    </row>
    <row r="1050" spans="1:4" ht="18.75">
      <c r="A1050" s="82">
        <v>8</v>
      </c>
      <c r="B1050" s="83" t="s">
        <v>768</v>
      </c>
      <c r="C1050" s="84">
        <f t="shared" si="26"/>
        <v>84</v>
      </c>
      <c r="D1050" s="39">
        <v>67</v>
      </c>
    </row>
    <row r="1051" spans="1:4" ht="18.75">
      <c r="A1051" s="82">
        <v>9</v>
      </c>
      <c r="B1051" s="83" t="s">
        <v>772</v>
      </c>
      <c r="C1051" s="84">
        <f t="shared" si="26"/>
        <v>84</v>
      </c>
      <c r="D1051" s="39">
        <v>67</v>
      </c>
    </row>
    <row r="1052" spans="1:4" ht="18.75">
      <c r="A1052" s="82"/>
      <c r="B1052" s="11" t="s">
        <v>773</v>
      </c>
      <c r="C1052" s="85">
        <f>D1052+D1052*0.25</f>
        <v>828.75</v>
      </c>
      <c r="D1052" s="29">
        <f>D1043+D1044+D1045+D1046+D1047+D1048+D1049+D1050+D1051</f>
        <v>663</v>
      </c>
    </row>
    <row r="1053" spans="1:4" ht="18.75">
      <c r="A1053" s="86"/>
      <c r="B1053" s="87"/>
      <c r="C1053" s="88"/>
      <c r="D1053" s="89"/>
    </row>
  </sheetData>
  <sheetProtection/>
  <mergeCells count="79">
    <mergeCell ref="A974:B974"/>
    <mergeCell ref="A975:D976"/>
    <mergeCell ref="A1040:D1042"/>
    <mergeCell ref="A998:B998"/>
    <mergeCell ref="A999:D1000"/>
    <mergeCell ref="A1027:B1027"/>
    <mergeCell ref="A1028:B1028"/>
    <mergeCell ref="A1029:B1029"/>
    <mergeCell ref="A1030:D1031"/>
    <mergeCell ref="A996:B996"/>
    <mergeCell ref="A997:B997"/>
    <mergeCell ref="A924:B924"/>
    <mergeCell ref="A925:D926"/>
    <mergeCell ref="A948:B948"/>
    <mergeCell ref="A949:B949"/>
    <mergeCell ref="A950:B950"/>
    <mergeCell ref="A951:D952"/>
    <mergeCell ref="A972:B972"/>
    <mergeCell ref="A973:B973"/>
    <mergeCell ref="A893:B893"/>
    <mergeCell ref="A894:B894"/>
    <mergeCell ref="A895:B895"/>
    <mergeCell ref="A896:D898"/>
    <mergeCell ref="A723:B723"/>
    <mergeCell ref="A724:D730"/>
    <mergeCell ref="A922:B922"/>
    <mergeCell ref="A923:B923"/>
    <mergeCell ref="A783:B783"/>
    <mergeCell ref="A784:D786"/>
    <mergeCell ref="A808:B808"/>
    <mergeCell ref="A809:B809"/>
    <mergeCell ref="A810:B810"/>
    <mergeCell ref="A811:D813"/>
    <mergeCell ref="A664:B664"/>
    <mergeCell ref="A665:B665"/>
    <mergeCell ref="A637:D637"/>
    <mergeCell ref="A666:D666"/>
    <mergeCell ref="A869:D871"/>
    <mergeCell ref="A838:B838"/>
    <mergeCell ref="A839:B839"/>
    <mergeCell ref="A840:B840"/>
    <mergeCell ref="A841:D843"/>
    <mergeCell ref="A866:B866"/>
    <mergeCell ref="A867:B867"/>
    <mergeCell ref="A582:D582"/>
    <mergeCell ref="A586:A587"/>
    <mergeCell ref="B586:B587"/>
    <mergeCell ref="A868:B868"/>
    <mergeCell ref="A752:B752"/>
    <mergeCell ref="A753:B753"/>
    <mergeCell ref="C586:D587"/>
    <mergeCell ref="A639:D639"/>
    <mergeCell ref="A641:B641"/>
    <mergeCell ref="A663:B663"/>
    <mergeCell ref="A755:D757"/>
    <mergeCell ref="A781:B781"/>
    <mergeCell ref="A782:B782"/>
    <mergeCell ref="A687:B687"/>
    <mergeCell ref="A688:B688"/>
    <mergeCell ref="A689:B689"/>
    <mergeCell ref="A690:D696"/>
    <mergeCell ref="A754:B754"/>
    <mergeCell ref="A721:B721"/>
    <mergeCell ref="A722:B722"/>
    <mergeCell ref="A3:B3"/>
    <mergeCell ref="A4:D4"/>
    <mergeCell ref="B104:D104"/>
    <mergeCell ref="D8:D9"/>
    <mergeCell ref="A8:A9"/>
    <mergeCell ref="B8:B9"/>
    <mergeCell ref="B579:D579"/>
    <mergeCell ref="A572:D572"/>
    <mergeCell ref="B108:D108"/>
    <mergeCell ref="A564:D564"/>
    <mergeCell ref="B578:D578"/>
    <mergeCell ref="A573:A574"/>
    <mergeCell ref="B573:B574"/>
    <mergeCell ref="C573:C574"/>
    <mergeCell ref="D573:D574"/>
  </mergeCells>
  <printOptions/>
  <pageMargins left="0.7086614173228347" right="0.2755905511811024" top="0.7874015748031497" bottom="0.4724409448818898" header="0.31496062992125984" footer="0.31496062992125984"/>
  <pageSetup fitToHeight="18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unattend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User</cp:lastModifiedBy>
  <cp:lastPrinted>2016-04-28T07:36:03Z</cp:lastPrinted>
  <dcterms:created xsi:type="dcterms:W3CDTF">2009-08-12T04:33:22Z</dcterms:created>
  <dcterms:modified xsi:type="dcterms:W3CDTF">2017-04-17T03:14:51Z</dcterms:modified>
  <cp:category/>
  <cp:version/>
  <cp:contentType/>
  <cp:contentStatus/>
</cp:coreProperties>
</file>